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F:\TITULO V LGCG 4TO TRIM PDF Y EXCEL\"/>
    </mc:Choice>
  </mc:AlternateContent>
  <xr:revisionPtr revIDLastSave="0" documentId="13_ncr:1_{597AF166-B305-4029-A548-F64080CB17D4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PPI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3" i="1" l="1"/>
  <c r="L133" i="1"/>
  <c r="G133" i="1"/>
  <c r="M132" i="1"/>
  <c r="L132" i="1"/>
  <c r="G132" i="1"/>
  <c r="M131" i="1"/>
  <c r="L131" i="1"/>
  <c r="G131" i="1"/>
  <c r="M130" i="1"/>
  <c r="L130" i="1"/>
  <c r="G130" i="1"/>
  <c r="M129" i="1"/>
  <c r="L129" i="1"/>
  <c r="G129" i="1"/>
  <c r="M128" i="1"/>
  <c r="L128" i="1"/>
  <c r="G128" i="1"/>
  <c r="M127" i="1"/>
  <c r="L127" i="1"/>
  <c r="G127" i="1"/>
  <c r="M126" i="1"/>
  <c r="L126" i="1"/>
  <c r="G126" i="1"/>
  <c r="M125" i="1"/>
  <c r="L125" i="1"/>
  <c r="G125" i="1"/>
  <c r="M124" i="1"/>
  <c r="L124" i="1"/>
  <c r="G124" i="1"/>
  <c r="M123" i="1"/>
  <c r="L123" i="1"/>
  <c r="G123" i="1"/>
  <c r="M122" i="1"/>
  <c r="L122" i="1"/>
  <c r="G122" i="1"/>
  <c r="M121" i="1"/>
  <c r="L121" i="1"/>
  <c r="G121" i="1"/>
  <c r="M120" i="1"/>
  <c r="L120" i="1"/>
  <c r="G120" i="1"/>
  <c r="M119" i="1"/>
  <c r="L119" i="1"/>
  <c r="G119" i="1"/>
  <c r="M118" i="1"/>
  <c r="L118" i="1"/>
  <c r="G118" i="1"/>
  <c r="M117" i="1"/>
  <c r="L117" i="1"/>
  <c r="G117" i="1"/>
  <c r="M116" i="1"/>
  <c r="L116" i="1"/>
  <c r="G116" i="1"/>
  <c r="M115" i="1"/>
  <c r="L115" i="1"/>
  <c r="G115" i="1"/>
  <c r="M114" i="1"/>
  <c r="L114" i="1"/>
  <c r="G114" i="1"/>
  <c r="M113" i="1"/>
  <c r="L113" i="1"/>
  <c r="G113" i="1"/>
  <c r="M112" i="1"/>
  <c r="L112" i="1"/>
  <c r="G112" i="1"/>
  <c r="M111" i="1"/>
  <c r="L111" i="1"/>
  <c r="G111" i="1"/>
  <c r="M110" i="1"/>
  <c r="L110" i="1"/>
  <c r="G110" i="1"/>
  <c r="M101" i="1"/>
  <c r="L101" i="1"/>
  <c r="G101" i="1"/>
  <c r="M100" i="1"/>
  <c r="L100" i="1"/>
  <c r="G100" i="1"/>
  <c r="M99" i="1"/>
  <c r="L99" i="1"/>
  <c r="G99" i="1"/>
  <c r="M98" i="1"/>
  <c r="L98" i="1"/>
  <c r="G98" i="1"/>
  <c r="M97" i="1"/>
  <c r="L97" i="1"/>
  <c r="G97" i="1"/>
  <c r="M96" i="1"/>
  <c r="L96" i="1"/>
  <c r="G96" i="1"/>
  <c r="M95" i="1"/>
  <c r="L95" i="1"/>
  <c r="G95" i="1"/>
  <c r="M94" i="1"/>
  <c r="L94" i="1"/>
  <c r="G94" i="1"/>
  <c r="M93" i="1"/>
  <c r="L93" i="1"/>
  <c r="G93" i="1"/>
  <c r="M92" i="1"/>
  <c r="L92" i="1"/>
  <c r="G92" i="1"/>
  <c r="M91" i="1"/>
  <c r="L91" i="1"/>
  <c r="G91" i="1"/>
  <c r="M90" i="1"/>
  <c r="L90" i="1"/>
  <c r="G90" i="1"/>
  <c r="M89" i="1"/>
  <c r="L89" i="1"/>
  <c r="G89" i="1"/>
  <c r="M88" i="1"/>
  <c r="L88" i="1"/>
  <c r="G88" i="1"/>
  <c r="M87" i="1"/>
  <c r="L87" i="1"/>
  <c r="G87" i="1"/>
  <c r="M86" i="1"/>
  <c r="L86" i="1"/>
  <c r="G86" i="1"/>
  <c r="M85" i="1"/>
  <c r="L85" i="1"/>
  <c r="G85" i="1"/>
  <c r="M84" i="1"/>
  <c r="L84" i="1"/>
  <c r="G84" i="1"/>
  <c r="M83" i="1"/>
  <c r="L83" i="1"/>
  <c r="G83" i="1"/>
  <c r="M82" i="1"/>
  <c r="L82" i="1"/>
  <c r="G82" i="1"/>
  <c r="M81" i="1"/>
  <c r="L81" i="1"/>
  <c r="G81" i="1"/>
  <c r="M80" i="1"/>
  <c r="L80" i="1"/>
  <c r="G80" i="1"/>
  <c r="M79" i="1"/>
  <c r="L79" i="1"/>
  <c r="G79" i="1"/>
  <c r="M78" i="1"/>
  <c r="L78" i="1"/>
  <c r="G78" i="1"/>
  <c r="M77" i="1"/>
  <c r="L77" i="1"/>
  <c r="G77" i="1"/>
  <c r="M76" i="1"/>
  <c r="L76" i="1"/>
  <c r="G76" i="1"/>
  <c r="M75" i="1"/>
  <c r="L75" i="1"/>
  <c r="G75" i="1"/>
  <c r="M74" i="1"/>
  <c r="L74" i="1"/>
  <c r="G74" i="1"/>
  <c r="M73" i="1"/>
  <c r="L73" i="1"/>
  <c r="G73" i="1"/>
  <c r="M72" i="1"/>
  <c r="L72" i="1"/>
  <c r="G72" i="1"/>
  <c r="M71" i="1"/>
  <c r="L71" i="1"/>
  <c r="G71" i="1"/>
  <c r="M70" i="1"/>
  <c r="L70" i="1"/>
  <c r="G70" i="1"/>
  <c r="M69" i="1"/>
  <c r="L69" i="1"/>
  <c r="G69" i="1"/>
  <c r="M68" i="1"/>
  <c r="L68" i="1"/>
  <c r="G68" i="1"/>
  <c r="M67" i="1"/>
  <c r="L67" i="1"/>
  <c r="G67" i="1"/>
  <c r="M66" i="1"/>
  <c r="L66" i="1"/>
  <c r="G66" i="1"/>
  <c r="M65" i="1"/>
  <c r="L65" i="1"/>
  <c r="G65" i="1"/>
  <c r="M64" i="1"/>
  <c r="L64" i="1"/>
  <c r="G64" i="1"/>
  <c r="M63" i="1"/>
  <c r="L63" i="1"/>
  <c r="G63" i="1"/>
  <c r="M62" i="1"/>
  <c r="L62" i="1"/>
  <c r="G62" i="1"/>
  <c r="M61" i="1"/>
  <c r="L61" i="1"/>
  <c r="G61" i="1"/>
  <c r="M60" i="1"/>
  <c r="L60" i="1"/>
  <c r="G60" i="1"/>
  <c r="M59" i="1"/>
  <c r="L59" i="1"/>
  <c r="G59" i="1"/>
  <c r="M58" i="1"/>
  <c r="L58" i="1"/>
  <c r="G58" i="1"/>
  <c r="M57" i="1"/>
  <c r="L57" i="1"/>
  <c r="G57" i="1"/>
  <c r="M56" i="1"/>
  <c r="L56" i="1"/>
  <c r="G56" i="1"/>
  <c r="M55" i="1"/>
  <c r="L55" i="1"/>
  <c r="G55" i="1"/>
  <c r="M54" i="1"/>
  <c r="L54" i="1"/>
  <c r="G54" i="1"/>
  <c r="M53" i="1"/>
  <c r="L53" i="1"/>
  <c r="G53" i="1"/>
  <c r="M52" i="1"/>
  <c r="L52" i="1"/>
  <c r="G52" i="1"/>
  <c r="M51" i="1"/>
  <c r="L51" i="1"/>
  <c r="G51" i="1"/>
  <c r="M50" i="1"/>
  <c r="L50" i="1"/>
  <c r="G50" i="1"/>
  <c r="M49" i="1"/>
  <c r="L49" i="1"/>
  <c r="G49" i="1"/>
  <c r="M48" i="1"/>
  <c r="L48" i="1"/>
  <c r="G48" i="1"/>
  <c r="M47" i="1"/>
  <c r="L47" i="1"/>
  <c r="G47" i="1"/>
  <c r="M46" i="1"/>
  <c r="L46" i="1"/>
  <c r="G46" i="1"/>
  <c r="M45" i="1"/>
  <c r="L45" i="1"/>
  <c r="G45" i="1"/>
  <c r="M44" i="1"/>
  <c r="L44" i="1"/>
  <c r="G44" i="1"/>
  <c r="M43" i="1"/>
  <c r="L43" i="1"/>
  <c r="G43" i="1"/>
  <c r="M42" i="1"/>
  <c r="L42" i="1"/>
  <c r="G42" i="1"/>
  <c r="M41" i="1"/>
  <c r="L41" i="1"/>
  <c r="G41" i="1"/>
  <c r="M40" i="1"/>
  <c r="L40" i="1"/>
  <c r="G40" i="1"/>
  <c r="M39" i="1"/>
  <c r="L39" i="1"/>
  <c r="G39" i="1"/>
  <c r="M38" i="1"/>
  <c r="L38" i="1"/>
  <c r="G38" i="1"/>
  <c r="M37" i="1"/>
  <c r="L37" i="1"/>
  <c r="G37" i="1"/>
  <c r="M36" i="1"/>
  <c r="L36" i="1"/>
  <c r="G36" i="1"/>
  <c r="M35" i="1"/>
  <c r="L35" i="1"/>
  <c r="G35" i="1"/>
  <c r="M34" i="1"/>
  <c r="L34" i="1"/>
  <c r="G34" i="1"/>
  <c r="M33" i="1"/>
  <c r="L33" i="1"/>
  <c r="G33" i="1"/>
  <c r="M32" i="1"/>
  <c r="L32" i="1"/>
  <c r="G32" i="1"/>
  <c r="M31" i="1"/>
  <c r="L31" i="1"/>
  <c r="G31" i="1"/>
  <c r="M30" i="1"/>
  <c r="L30" i="1"/>
  <c r="G30" i="1"/>
  <c r="M29" i="1"/>
  <c r="L29" i="1"/>
  <c r="G29" i="1"/>
  <c r="M28" i="1"/>
  <c r="L28" i="1"/>
  <c r="G28" i="1"/>
  <c r="M27" i="1"/>
  <c r="L27" i="1"/>
  <c r="G27" i="1"/>
  <c r="M26" i="1"/>
  <c r="L26" i="1"/>
  <c r="G26" i="1"/>
  <c r="M25" i="1"/>
  <c r="L25" i="1"/>
  <c r="G25" i="1"/>
  <c r="M24" i="1"/>
  <c r="L24" i="1"/>
  <c r="G24" i="1"/>
  <c r="M23" i="1"/>
  <c r="L23" i="1"/>
  <c r="G23" i="1"/>
  <c r="M22" i="1"/>
  <c r="L22" i="1"/>
  <c r="G22" i="1"/>
  <c r="M21" i="1"/>
  <c r="L21" i="1"/>
  <c r="G21" i="1"/>
  <c r="M20" i="1"/>
  <c r="L20" i="1"/>
  <c r="G20" i="1"/>
  <c r="M19" i="1"/>
  <c r="L19" i="1"/>
  <c r="G19" i="1"/>
  <c r="M18" i="1"/>
  <c r="L18" i="1"/>
  <c r="G18" i="1"/>
  <c r="M17" i="1"/>
  <c r="L17" i="1"/>
  <c r="G17" i="1"/>
  <c r="M16" i="1"/>
  <c r="L16" i="1"/>
  <c r="G16" i="1"/>
  <c r="M15" i="1"/>
  <c r="L15" i="1"/>
  <c r="G15" i="1"/>
  <c r="M14" i="1"/>
  <c r="L14" i="1"/>
  <c r="G14" i="1"/>
  <c r="M13" i="1"/>
  <c r="L13" i="1"/>
  <c r="G13" i="1"/>
  <c r="M12" i="1"/>
  <c r="L12" i="1"/>
  <c r="G12" i="1"/>
  <c r="M11" i="1"/>
  <c r="L11" i="1"/>
  <c r="G11" i="1"/>
  <c r="M10" i="1"/>
  <c r="L10" i="1"/>
  <c r="G10" i="1"/>
  <c r="G109" i="1" l="1"/>
  <c r="G9" i="1"/>
  <c r="K136" i="1" l="1"/>
  <c r="J136" i="1"/>
  <c r="I136" i="1"/>
  <c r="H136" i="1"/>
  <c r="G136" i="1"/>
  <c r="K104" i="1"/>
  <c r="J104" i="1"/>
  <c r="I104" i="1"/>
  <c r="H104" i="1"/>
  <c r="G104" i="1"/>
  <c r="M136" i="1" l="1"/>
  <c r="M109" i="1"/>
  <c r="M104" i="1"/>
  <c r="M9" i="1"/>
  <c r="K138" i="1"/>
  <c r="I138" i="1"/>
  <c r="H138" i="1"/>
  <c r="J138" i="1"/>
  <c r="G138" i="1"/>
  <c r="L136" i="1"/>
  <c r="L109" i="1"/>
  <c r="L104" i="1"/>
  <c r="L9" i="1"/>
  <c r="L138" i="1" l="1"/>
  <c r="M138" i="1"/>
</calcChain>
</file>

<file path=xl/sharedStrings.xml><?xml version="1.0" encoding="utf-8"?>
<sst xmlns="http://schemas.openxmlformats.org/spreadsheetml/2006/main" count="210" uniqueCount="112">
  <si>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</si>
  <si>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</si>
  <si>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</si>
  <si>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</si>
  <si>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</si>
  <si>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</si>
  <si>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</si>
  <si>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</si>
  <si>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</si>
  <si>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</si>
  <si>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</si>
  <si>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</si>
  <si>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</si>
  <si>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</si>
  <si>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</si>
  <si>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</si>
  <si>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</si>
  <si>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</si>
  <si>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</si>
  <si>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</si>
  <si>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</si>
  <si>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E0101</t>
  </si>
  <si>
    <t>I. Presidencia Municipal</t>
  </si>
  <si>
    <t>Computadoras y equipo periférico</t>
  </si>
  <si>
    <t>E0102</t>
  </si>
  <si>
    <t>II. Secretaría del Ayuntamiento</t>
  </si>
  <si>
    <t>E0103</t>
  </si>
  <si>
    <t>III. Tesorería Municipal</t>
  </si>
  <si>
    <t>Muebles de oficina y estantería</t>
  </si>
  <si>
    <t>Otros mobiliarios y equipos de administración</t>
  </si>
  <si>
    <t>Software</t>
  </si>
  <si>
    <t>E0105</t>
  </si>
  <si>
    <t>V. Oficialía Mayor</t>
  </si>
  <si>
    <t>Maquinaria y equipo agropecuario</t>
  </si>
  <si>
    <t>Maquinaria y equipo industrial</t>
  </si>
  <si>
    <t>Sistemas de aire acondicionado calefacción y refr</t>
  </si>
  <si>
    <t>Equipo de comunicación y telecomunicacion</t>
  </si>
  <si>
    <t>E0106</t>
  </si>
  <si>
    <t>VI. Dirección de Obras Públicas</t>
  </si>
  <si>
    <t>Camaras fotograficas y de video</t>
  </si>
  <si>
    <t>Herramientas y maquinas -herramienta</t>
  </si>
  <si>
    <t>E0107</t>
  </si>
  <si>
    <t>VII. Dirección de Desarrollo Social</t>
  </si>
  <si>
    <t>E0108</t>
  </si>
  <si>
    <t>VIII. Dir Seguridad Pública, Tránsito y Vialidad</t>
  </si>
  <si>
    <t>Equipo de audio y de video</t>
  </si>
  <si>
    <t>Otro mobiliario y equipo educacional y recreativo</t>
  </si>
  <si>
    <t>Equipo para uso médico dental y para laboratorio</t>
  </si>
  <si>
    <t>Instrumentos médicos</t>
  </si>
  <si>
    <t>Automóviles y camiones</t>
  </si>
  <si>
    <t>E0109</t>
  </si>
  <si>
    <t>IX. Dirección de Recursos Humanos</t>
  </si>
  <si>
    <t>E0112</t>
  </si>
  <si>
    <t>XII. Dirección de Desarrollo Rural</t>
  </si>
  <si>
    <t>E0114</t>
  </si>
  <si>
    <t>XIV. Dirección de Desarrollo Urbano;</t>
  </si>
  <si>
    <t>E0115</t>
  </si>
  <si>
    <t>XV. Dirección de Planeación Municipal</t>
  </si>
  <si>
    <t>E0116</t>
  </si>
  <si>
    <t>XVI. Dirección de Servicios Públicos Municipales</t>
  </si>
  <si>
    <t>Muebles excepto de oficina y estantería</t>
  </si>
  <si>
    <t>Accesorios de iluminación</t>
  </si>
  <si>
    <t>Otros equipos</t>
  </si>
  <si>
    <t>E0117</t>
  </si>
  <si>
    <t>XVII. Dirección de Medio Ambiente</t>
  </si>
  <si>
    <t>E0119</t>
  </si>
  <si>
    <t>XIX. Dirección de Casa de la Cultura</t>
  </si>
  <si>
    <t>E0122</t>
  </si>
  <si>
    <t>XXII. Dirección de Deporte</t>
  </si>
  <si>
    <t>E0123</t>
  </si>
  <si>
    <t>XXIII. Dirección de Salud</t>
  </si>
  <si>
    <t>E0124</t>
  </si>
  <si>
    <t>XXIV. Unidad de Asuntos Jurídicos</t>
  </si>
  <si>
    <t>Terrenos</t>
  </si>
  <si>
    <t>E0125</t>
  </si>
  <si>
    <t>XXV. Unidad de Protección Civil</t>
  </si>
  <si>
    <t>S0018</t>
  </si>
  <si>
    <t>Cnv Fed Compensación Ambiental Cambio Uso Suelo</t>
  </si>
  <si>
    <t>S0022</t>
  </si>
  <si>
    <t>Conv Edo Progr Fortalecim a Transversalidad de Gén</t>
  </si>
  <si>
    <t>Edificación no habitacional</t>
  </si>
  <si>
    <t>División de terrenos y Constr de obras de urbaniz</t>
  </si>
  <si>
    <t>Construcción de vías de comunicación</t>
  </si>
  <si>
    <t>K0149</t>
  </si>
  <si>
    <t>Inversion Pública Productiva</t>
  </si>
  <si>
    <t>Otras construcc de ingeniería civil u obra pesada</t>
  </si>
  <si>
    <t>Instalaciones y equipamiento en construcciones</t>
  </si>
  <si>
    <t>K0152</t>
  </si>
  <si>
    <t>Conv Edo Conectando Mi Camino Rural 2021</t>
  </si>
  <si>
    <t>K0153</t>
  </si>
  <si>
    <t>Cnv Edo FOAM</t>
  </si>
  <si>
    <t>K0154</t>
  </si>
  <si>
    <t>Cnv con Entidad Federativa Programa GTO  Me Mueve</t>
  </si>
  <si>
    <t>K0156</t>
  </si>
  <si>
    <t>Conv Edo FOAM</t>
  </si>
  <si>
    <t>K0157</t>
  </si>
  <si>
    <t>Conv Edo Programa Embelleciendo mi colonia</t>
  </si>
  <si>
    <t>K0159</t>
  </si>
  <si>
    <t>Conv Edo Programa Servicios Basicos en mi comunid</t>
  </si>
  <si>
    <t>K0160</t>
  </si>
  <si>
    <t>Conv Edo Secretaría de Finanzas</t>
  </si>
  <si>
    <t>K0161</t>
  </si>
  <si>
    <t>Conv Edo Programa Conectando Mi Camino Rural</t>
  </si>
  <si>
    <t>K0200</t>
  </si>
  <si>
    <t>Fism</t>
  </si>
  <si>
    <t>K0317</t>
  </si>
  <si>
    <t>Conv Edo Embelleciendo Mi Colonia</t>
  </si>
  <si>
    <t>K0320</t>
  </si>
  <si>
    <t>Conv Edo Serv Basicos GTO 2021 PSBGTO</t>
  </si>
  <si>
    <t>K0322</t>
  </si>
  <si>
    <t>Conv Edo Vivo espacios en mi colonia 21</t>
  </si>
  <si>
    <t>Municipio de San Felipe
PROGRAMAS Y PROYECTOS DE INVERSIÓN
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</si>
</sst>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43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164" fontId="8" fillId="0" borderId="0" xfId="0" applyNumberFormat="1" applyFont="1" applyFill="1" applyBorder="1" applyAlignment="1" applyProtection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/>
    <xf numFmtId="0" fontId="5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</cellXfs>
  <cellStyles count="4">
    <cellStyle name="Moneda" xfId="1" builtinId="4"/>
    <cellStyle name="Normal" xfId="0" builtinId="0"/>
    <cellStyle name="Normal 3" xfId="3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40"/>
  <sheetViews>
    <sheetView tabSelected="1" view="pageBreakPreview" zoomScaleNormal="100" zoomScaleSheetLayoutView="100" workbookViewId="0">
      <selection activeCell="B1" sqref="B1:M1"/>
    </sheetView>
  </sheetViews>
  <sheetFormatPr baseColWidth="10" defaultColWidth="11.42578125" defaultRowHeight="12.75" x14ac:dyDescent="0.2"/>
  <cols>
    <col min="1" max="1" width="1.85546875" style="1" customWidth="1"/>
    <col min="2" max="2" width="9" style="1" customWidth="1"/>
    <col min="3" max="3" width="4.5703125" style="1" customWidth="1"/>
    <col min="4" max="4" width="44" style="1" bestFit="1" customWidth="1"/>
    <col min="5" max="5" width="10.140625" style="20" customWidth="1"/>
    <col min="6" max="6" width="42.85546875" style="1" customWidth="1"/>
    <col min="7" max="7" width="14.85546875" style="1" customWidth="1"/>
    <col min="8" max="11" width="12.5703125" style="1" bestFit="1" customWidth="1"/>
    <col min="12" max="12" width="9.85546875" style="1" customWidth="1"/>
    <col min="13" max="13" width="9.7109375" style="1" customWidth="1"/>
    <col min="14" max="256" width="11.42578125" style="1"/>
    <col min="257" max="257" width="1.85546875" style="1" customWidth="1"/>
    <col min="258" max="258" width="9" style="1" customWidth="1"/>
    <col min="259" max="259" width="4.5703125" style="1" customWidth="1"/>
    <col min="260" max="260" width="44" style="1" bestFit="1" customWidth="1"/>
    <col min="261" max="261" width="10.140625" style="1" customWidth="1"/>
    <col min="262" max="262" width="42.85546875" style="1" customWidth="1"/>
    <col min="263" max="265" width="11.7109375" style="1" bestFit="1" customWidth="1"/>
    <col min="266" max="267" width="11.5703125" style="1" bestFit="1" customWidth="1"/>
    <col min="268" max="268" width="9.85546875" style="1" customWidth="1"/>
    <col min="269" max="269" width="9.7109375" style="1" customWidth="1"/>
    <col min="270" max="512" width="11.42578125" style="1"/>
    <col min="513" max="513" width="1.85546875" style="1" customWidth="1"/>
    <col min="514" max="514" width="9" style="1" customWidth="1"/>
    <col min="515" max="515" width="4.5703125" style="1" customWidth="1"/>
    <col min="516" max="516" width="44" style="1" bestFit="1" customWidth="1"/>
    <col min="517" max="517" width="10.140625" style="1" customWidth="1"/>
    <col min="518" max="518" width="42.85546875" style="1" customWidth="1"/>
    <col min="519" max="521" width="11.7109375" style="1" bestFit="1" customWidth="1"/>
    <col min="522" max="523" width="11.5703125" style="1" bestFit="1" customWidth="1"/>
    <col min="524" max="524" width="9.85546875" style="1" customWidth="1"/>
    <col min="525" max="525" width="9.7109375" style="1" customWidth="1"/>
    <col min="526" max="768" width="11.42578125" style="1"/>
    <col min="769" max="769" width="1.85546875" style="1" customWidth="1"/>
    <col min="770" max="770" width="9" style="1" customWidth="1"/>
    <col min="771" max="771" width="4.5703125" style="1" customWidth="1"/>
    <col min="772" max="772" width="44" style="1" bestFit="1" customWidth="1"/>
    <col min="773" max="773" width="10.140625" style="1" customWidth="1"/>
    <col min="774" max="774" width="42.85546875" style="1" customWidth="1"/>
    <col min="775" max="777" width="11.7109375" style="1" bestFit="1" customWidth="1"/>
    <col min="778" max="779" width="11.5703125" style="1" bestFit="1" customWidth="1"/>
    <col min="780" max="780" width="9.85546875" style="1" customWidth="1"/>
    <col min="781" max="781" width="9.7109375" style="1" customWidth="1"/>
    <col min="782" max="1024" width="11.42578125" style="1"/>
    <col min="1025" max="1025" width="1.85546875" style="1" customWidth="1"/>
    <col min="1026" max="1026" width="9" style="1" customWidth="1"/>
    <col min="1027" max="1027" width="4.5703125" style="1" customWidth="1"/>
    <col min="1028" max="1028" width="44" style="1" bestFit="1" customWidth="1"/>
    <col min="1029" max="1029" width="10.140625" style="1" customWidth="1"/>
    <col min="1030" max="1030" width="42.85546875" style="1" customWidth="1"/>
    <col min="1031" max="1033" width="11.7109375" style="1" bestFit="1" customWidth="1"/>
    <col min="1034" max="1035" width="11.5703125" style="1" bestFit="1" customWidth="1"/>
    <col min="1036" max="1036" width="9.85546875" style="1" customWidth="1"/>
    <col min="1037" max="1037" width="9.7109375" style="1" customWidth="1"/>
    <col min="1038" max="1280" width="11.42578125" style="1"/>
    <col min="1281" max="1281" width="1.85546875" style="1" customWidth="1"/>
    <col min="1282" max="1282" width="9" style="1" customWidth="1"/>
    <col min="1283" max="1283" width="4.5703125" style="1" customWidth="1"/>
    <col min="1284" max="1284" width="44" style="1" bestFit="1" customWidth="1"/>
    <col min="1285" max="1285" width="10.140625" style="1" customWidth="1"/>
    <col min="1286" max="1286" width="42.85546875" style="1" customWidth="1"/>
    <col min="1287" max="1289" width="11.7109375" style="1" bestFit="1" customWidth="1"/>
    <col min="1290" max="1291" width="11.5703125" style="1" bestFit="1" customWidth="1"/>
    <col min="1292" max="1292" width="9.85546875" style="1" customWidth="1"/>
    <col min="1293" max="1293" width="9.7109375" style="1" customWidth="1"/>
    <col min="1294" max="1536" width="11.42578125" style="1"/>
    <col min="1537" max="1537" width="1.85546875" style="1" customWidth="1"/>
    <col min="1538" max="1538" width="9" style="1" customWidth="1"/>
    <col min="1539" max="1539" width="4.5703125" style="1" customWidth="1"/>
    <col min="1540" max="1540" width="44" style="1" bestFit="1" customWidth="1"/>
    <col min="1541" max="1541" width="10.140625" style="1" customWidth="1"/>
    <col min="1542" max="1542" width="42.85546875" style="1" customWidth="1"/>
    <col min="1543" max="1545" width="11.7109375" style="1" bestFit="1" customWidth="1"/>
    <col min="1546" max="1547" width="11.5703125" style="1" bestFit="1" customWidth="1"/>
    <col min="1548" max="1548" width="9.85546875" style="1" customWidth="1"/>
    <col min="1549" max="1549" width="9.7109375" style="1" customWidth="1"/>
    <col min="1550" max="1792" width="11.42578125" style="1"/>
    <col min="1793" max="1793" width="1.85546875" style="1" customWidth="1"/>
    <col min="1794" max="1794" width="9" style="1" customWidth="1"/>
    <col min="1795" max="1795" width="4.5703125" style="1" customWidth="1"/>
    <col min="1796" max="1796" width="44" style="1" bestFit="1" customWidth="1"/>
    <col min="1797" max="1797" width="10.140625" style="1" customWidth="1"/>
    <col min="1798" max="1798" width="42.85546875" style="1" customWidth="1"/>
    <col min="1799" max="1801" width="11.7109375" style="1" bestFit="1" customWidth="1"/>
    <col min="1802" max="1803" width="11.5703125" style="1" bestFit="1" customWidth="1"/>
    <col min="1804" max="1804" width="9.85546875" style="1" customWidth="1"/>
    <col min="1805" max="1805" width="9.7109375" style="1" customWidth="1"/>
    <col min="1806" max="2048" width="11.42578125" style="1"/>
    <col min="2049" max="2049" width="1.85546875" style="1" customWidth="1"/>
    <col min="2050" max="2050" width="9" style="1" customWidth="1"/>
    <col min="2051" max="2051" width="4.5703125" style="1" customWidth="1"/>
    <col min="2052" max="2052" width="44" style="1" bestFit="1" customWidth="1"/>
    <col min="2053" max="2053" width="10.140625" style="1" customWidth="1"/>
    <col min="2054" max="2054" width="42.85546875" style="1" customWidth="1"/>
    <col min="2055" max="2057" width="11.7109375" style="1" bestFit="1" customWidth="1"/>
    <col min="2058" max="2059" width="11.5703125" style="1" bestFit="1" customWidth="1"/>
    <col min="2060" max="2060" width="9.85546875" style="1" customWidth="1"/>
    <col min="2061" max="2061" width="9.7109375" style="1" customWidth="1"/>
    <col min="2062" max="2304" width="11.42578125" style="1"/>
    <col min="2305" max="2305" width="1.85546875" style="1" customWidth="1"/>
    <col min="2306" max="2306" width="9" style="1" customWidth="1"/>
    <col min="2307" max="2307" width="4.5703125" style="1" customWidth="1"/>
    <col min="2308" max="2308" width="44" style="1" bestFit="1" customWidth="1"/>
    <col min="2309" max="2309" width="10.140625" style="1" customWidth="1"/>
    <col min="2310" max="2310" width="42.85546875" style="1" customWidth="1"/>
    <col min="2311" max="2313" width="11.7109375" style="1" bestFit="1" customWidth="1"/>
    <col min="2314" max="2315" width="11.5703125" style="1" bestFit="1" customWidth="1"/>
    <col min="2316" max="2316" width="9.85546875" style="1" customWidth="1"/>
    <col min="2317" max="2317" width="9.7109375" style="1" customWidth="1"/>
    <col min="2318" max="2560" width="11.42578125" style="1"/>
    <col min="2561" max="2561" width="1.85546875" style="1" customWidth="1"/>
    <col min="2562" max="2562" width="9" style="1" customWidth="1"/>
    <col min="2563" max="2563" width="4.5703125" style="1" customWidth="1"/>
    <col min="2564" max="2564" width="44" style="1" bestFit="1" customWidth="1"/>
    <col min="2565" max="2565" width="10.140625" style="1" customWidth="1"/>
    <col min="2566" max="2566" width="42.85546875" style="1" customWidth="1"/>
    <col min="2567" max="2569" width="11.7109375" style="1" bestFit="1" customWidth="1"/>
    <col min="2570" max="2571" width="11.5703125" style="1" bestFit="1" customWidth="1"/>
    <col min="2572" max="2572" width="9.85546875" style="1" customWidth="1"/>
    <col min="2573" max="2573" width="9.7109375" style="1" customWidth="1"/>
    <col min="2574" max="2816" width="11.42578125" style="1"/>
    <col min="2817" max="2817" width="1.85546875" style="1" customWidth="1"/>
    <col min="2818" max="2818" width="9" style="1" customWidth="1"/>
    <col min="2819" max="2819" width="4.5703125" style="1" customWidth="1"/>
    <col min="2820" max="2820" width="44" style="1" bestFit="1" customWidth="1"/>
    <col min="2821" max="2821" width="10.140625" style="1" customWidth="1"/>
    <col min="2822" max="2822" width="42.85546875" style="1" customWidth="1"/>
    <col min="2823" max="2825" width="11.7109375" style="1" bestFit="1" customWidth="1"/>
    <col min="2826" max="2827" width="11.5703125" style="1" bestFit="1" customWidth="1"/>
    <col min="2828" max="2828" width="9.85546875" style="1" customWidth="1"/>
    <col min="2829" max="2829" width="9.7109375" style="1" customWidth="1"/>
    <col min="2830" max="3072" width="11.42578125" style="1"/>
    <col min="3073" max="3073" width="1.85546875" style="1" customWidth="1"/>
    <col min="3074" max="3074" width="9" style="1" customWidth="1"/>
    <col min="3075" max="3075" width="4.5703125" style="1" customWidth="1"/>
    <col min="3076" max="3076" width="44" style="1" bestFit="1" customWidth="1"/>
    <col min="3077" max="3077" width="10.140625" style="1" customWidth="1"/>
    <col min="3078" max="3078" width="42.85546875" style="1" customWidth="1"/>
    <col min="3079" max="3081" width="11.7109375" style="1" bestFit="1" customWidth="1"/>
    <col min="3082" max="3083" width="11.5703125" style="1" bestFit="1" customWidth="1"/>
    <col min="3084" max="3084" width="9.85546875" style="1" customWidth="1"/>
    <col min="3085" max="3085" width="9.7109375" style="1" customWidth="1"/>
    <col min="3086" max="3328" width="11.42578125" style="1"/>
    <col min="3329" max="3329" width="1.85546875" style="1" customWidth="1"/>
    <col min="3330" max="3330" width="9" style="1" customWidth="1"/>
    <col min="3331" max="3331" width="4.5703125" style="1" customWidth="1"/>
    <col min="3332" max="3332" width="44" style="1" bestFit="1" customWidth="1"/>
    <col min="3333" max="3333" width="10.140625" style="1" customWidth="1"/>
    <col min="3334" max="3334" width="42.85546875" style="1" customWidth="1"/>
    <col min="3335" max="3337" width="11.7109375" style="1" bestFit="1" customWidth="1"/>
    <col min="3338" max="3339" width="11.5703125" style="1" bestFit="1" customWidth="1"/>
    <col min="3340" max="3340" width="9.85546875" style="1" customWidth="1"/>
    <col min="3341" max="3341" width="9.7109375" style="1" customWidth="1"/>
    <col min="3342" max="3584" width="11.42578125" style="1"/>
    <col min="3585" max="3585" width="1.85546875" style="1" customWidth="1"/>
    <col min="3586" max="3586" width="9" style="1" customWidth="1"/>
    <col min="3587" max="3587" width="4.5703125" style="1" customWidth="1"/>
    <col min="3588" max="3588" width="44" style="1" bestFit="1" customWidth="1"/>
    <col min="3589" max="3589" width="10.140625" style="1" customWidth="1"/>
    <col min="3590" max="3590" width="42.85546875" style="1" customWidth="1"/>
    <col min="3591" max="3593" width="11.7109375" style="1" bestFit="1" customWidth="1"/>
    <col min="3594" max="3595" width="11.5703125" style="1" bestFit="1" customWidth="1"/>
    <col min="3596" max="3596" width="9.85546875" style="1" customWidth="1"/>
    <col min="3597" max="3597" width="9.7109375" style="1" customWidth="1"/>
    <col min="3598" max="3840" width="11.42578125" style="1"/>
    <col min="3841" max="3841" width="1.85546875" style="1" customWidth="1"/>
    <col min="3842" max="3842" width="9" style="1" customWidth="1"/>
    <col min="3843" max="3843" width="4.5703125" style="1" customWidth="1"/>
    <col min="3844" max="3844" width="44" style="1" bestFit="1" customWidth="1"/>
    <col min="3845" max="3845" width="10.140625" style="1" customWidth="1"/>
    <col min="3846" max="3846" width="42.85546875" style="1" customWidth="1"/>
    <col min="3847" max="3849" width="11.7109375" style="1" bestFit="1" customWidth="1"/>
    <col min="3850" max="3851" width="11.5703125" style="1" bestFit="1" customWidth="1"/>
    <col min="3852" max="3852" width="9.85546875" style="1" customWidth="1"/>
    <col min="3853" max="3853" width="9.7109375" style="1" customWidth="1"/>
    <col min="3854" max="4096" width="11.42578125" style="1"/>
    <col min="4097" max="4097" width="1.85546875" style="1" customWidth="1"/>
    <col min="4098" max="4098" width="9" style="1" customWidth="1"/>
    <col min="4099" max="4099" width="4.5703125" style="1" customWidth="1"/>
    <col min="4100" max="4100" width="44" style="1" bestFit="1" customWidth="1"/>
    <col min="4101" max="4101" width="10.140625" style="1" customWidth="1"/>
    <col min="4102" max="4102" width="42.85546875" style="1" customWidth="1"/>
    <col min="4103" max="4105" width="11.7109375" style="1" bestFit="1" customWidth="1"/>
    <col min="4106" max="4107" width="11.5703125" style="1" bestFit="1" customWidth="1"/>
    <col min="4108" max="4108" width="9.85546875" style="1" customWidth="1"/>
    <col min="4109" max="4109" width="9.7109375" style="1" customWidth="1"/>
    <col min="4110" max="4352" width="11.42578125" style="1"/>
    <col min="4353" max="4353" width="1.85546875" style="1" customWidth="1"/>
    <col min="4354" max="4354" width="9" style="1" customWidth="1"/>
    <col min="4355" max="4355" width="4.5703125" style="1" customWidth="1"/>
    <col min="4356" max="4356" width="44" style="1" bestFit="1" customWidth="1"/>
    <col min="4357" max="4357" width="10.140625" style="1" customWidth="1"/>
    <col min="4358" max="4358" width="42.85546875" style="1" customWidth="1"/>
    <col min="4359" max="4361" width="11.7109375" style="1" bestFit="1" customWidth="1"/>
    <col min="4362" max="4363" width="11.5703125" style="1" bestFit="1" customWidth="1"/>
    <col min="4364" max="4364" width="9.85546875" style="1" customWidth="1"/>
    <col min="4365" max="4365" width="9.7109375" style="1" customWidth="1"/>
    <col min="4366" max="4608" width="11.42578125" style="1"/>
    <col min="4609" max="4609" width="1.85546875" style="1" customWidth="1"/>
    <col min="4610" max="4610" width="9" style="1" customWidth="1"/>
    <col min="4611" max="4611" width="4.5703125" style="1" customWidth="1"/>
    <col min="4612" max="4612" width="44" style="1" bestFit="1" customWidth="1"/>
    <col min="4613" max="4613" width="10.140625" style="1" customWidth="1"/>
    <col min="4614" max="4614" width="42.85546875" style="1" customWidth="1"/>
    <col min="4615" max="4617" width="11.7109375" style="1" bestFit="1" customWidth="1"/>
    <col min="4618" max="4619" width="11.5703125" style="1" bestFit="1" customWidth="1"/>
    <col min="4620" max="4620" width="9.85546875" style="1" customWidth="1"/>
    <col min="4621" max="4621" width="9.7109375" style="1" customWidth="1"/>
    <col min="4622" max="4864" width="11.42578125" style="1"/>
    <col min="4865" max="4865" width="1.85546875" style="1" customWidth="1"/>
    <col min="4866" max="4866" width="9" style="1" customWidth="1"/>
    <col min="4867" max="4867" width="4.5703125" style="1" customWidth="1"/>
    <col min="4868" max="4868" width="44" style="1" bestFit="1" customWidth="1"/>
    <col min="4869" max="4869" width="10.140625" style="1" customWidth="1"/>
    <col min="4870" max="4870" width="42.85546875" style="1" customWidth="1"/>
    <col min="4871" max="4873" width="11.7109375" style="1" bestFit="1" customWidth="1"/>
    <col min="4874" max="4875" width="11.5703125" style="1" bestFit="1" customWidth="1"/>
    <col min="4876" max="4876" width="9.85546875" style="1" customWidth="1"/>
    <col min="4877" max="4877" width="9.7109375" style="1" customWidth="1"/>
    <col min="4878" max="5120" width="11.42578125" style="1"/>
    <col min="5121" max="5121" width="1.85546875" style="1" customWidth="1"/>
    <col min="5122" max="5122" width="9" style="1" customWidth="1"/>
    <col min="5123" max="5123" width="4.5703125" style="1" customWidth="1"/>
    <col min="5124" max="5124" width="44" style="1" bestFit="1" customWidth="1"/>
    <col min="5125" max="5125" width="10.140625" style="1" customWidth="1"/>
    <col min="5126" max="5126" width="42.85546875" style="1" customWidth="1"/>
    <col min="5127" max="5129" width="11.7109375" style="1" bestFit="1" customWidth="1"/>
    <col min="5130" max="5131" width="11.5703125" style="1" bestFit="1" customWidth="1"/>
    <col min="5132" max="5132" width="9.85546875" style="1" customWidth="1"/>
    <col min="5133" max="5133" width="9.7109375" style="1" customWidth="1"/>
    <col min="5134" max="5376" width="11.42578125" style="1"/>
    <col min="5377" max="5377" width="1.85546875" style="1" customWidth="1"/>
    <col min="5378" max="5378" width="9" style="1" customWidth="1"/>
    <col min="5379" max="5379" width="4.5703125" style="1" customWidth="1"/>
    <col min="5380" max="5380" width="44" style="1" bestFit="1" customWidth="1"/>
    <col min="5381" max="5381" width="10.140625" style="1" customWidth="1"/>
    <col min="5382" max="5382" width="42.85546875" style="1" customWidth="1"/>
    <col min="5383" max="5385" width="11.7109375" style="1" bestFit="1" customWidth="1"/>
    <col min="5386" max="5387" width="11.5703125" style="1" bestFit="1" customWidth="1"/>
    <col min="5388" max="5388" width="9.85546875" style="1" customWidth="1"/>
    <col min="5389" max="5389" width="9.7109375" style="1" customWidth="1"/>
    <col min="5390" max="5632" width="11.42578125" style="1"/>
    <col min="5633" max="5633" width="1.85546875" style="1" customWidth="1"/>
    <col min="5634" max="5634" width="9" style="1" customWidth="1"/>
    <col min="5635" max="5635" width="4.5703125" style="1" customWidth="1"/>
    <col min="5636" max="5636" width="44" style="1" bestFit="1" customWidth="1"/>
    <col min="5637" max="5637" width="10.140625" style="1" customWidth="1"/>
    <col min="5638" max="5638" width="42.85546875" style="1" customWidth="1"/>
    <col min="5639" max="5641" width="11.7109375" style="1" bestFit="1" customWidth="1"/>
    <col min="5642" max="5643" width="11.5703125" style="1" bestFit="1" customWidth="1"/>
    <col min="5644" max="5644" width="9.85546875" style="1" customWidth="1"/>
    <col min="5645" max="5645" width="9.7109375" style="1" customWidth="1"/>
    <col min="5646" max="5888" width="11.42578125" style="1"/>
    <col min="5889" max="5889" width="1.85546875" style="1" customWidth="1"/>
    <col min="5890" max="5890" width="9" style="1" customWidth="1"/>
    <col min="5891" max="5891" width="4.5703125" style="1" customWidth="1"/>
    <col min="5892" max="5892" width="44" style="1" bestFit="1" customWidth="1"/>
    <col min="5893" max="5893" width="10.140625" style="1" customWidth="1"/>
    <col min="5894" max="5894" width="42.85546875" style="1" customWidth="1"/>
    <col min="5895" max="5897" width="11.7109375" style="1" bestFit="1" customWidth="1"/>
    <col min="5898" max="5899" width="11.5703125" style="1" bestFit="1" customWidth="1"/>
    <col min="5900" max="5900" width="9.85546875" style="1" customWidth="1"/>
    <col min="5901" max="5901" width="9.7109375" style="1" customWidth="1"/>
    <col min="5902" max="6144" width="11.42578125" style="1"/>
    <col min="6145" max="6145" width="1.85546875" style="1" customWidth="1"/>
    <col min="6146" max="6146" width="9" style="1" customWidth="1"/>
    <col min="6147" max="6147" width="4.5703125" style="1" customWidth="1"/>
    <col min="6148" max="6148" width="44" style="1" bestFit="1" customWidth="1"/>
    <col min="6149" max="6149" width="10.140625" style="1" customWidth="1"/>
    <col min="6150" max="6150" width="42.85546875" style="1" customWidth="1"/>
    <col min="6151" max="6153" width="11.7109375" style="1" bestFit="1" customWidth="1"/>
    <col min="6154" max="6155" width="11.5703125" style="1" bestFit="1" customWidth="1"/>
    <col min="6156" max="6156" width="9.85546875" style="1" customWidth="1"/>
    <col min="6157" max="6157" width="9.7109375" style="1" customWidth="1"/>
    <col min="6158" max="6400" width="11.42578125" style="1"/>
    <col min="6401" max="6401" width="1.85546875" style="1" customWidth="1"/>
    <col min="6402" max="6402" width="9" style="1" customWidth="1"/>
    <col min="6403" max="6403" width="4.5703125" style="1" customWidth="1"/>
    <col min="6404" max="6404" width="44" style="1" bestFit="1" customWidth="1"/>
    <col min="6405" max="6405" width="10.140625" style="1" customWidth="1"/>
    <col min="6406" max="6406" width="42.85546875" style="1" customWidth="1"/>
    <col min="6407" max="6409" width="11.7109375" style="1" bestFit="1" customWidth="1"/>
    <col min="6410" max="6411" width="11.5703125" style="1" bestFit="1" customWidth="1"/>
    <col min="6412" max="6412" width="9.85546875" style="1" customWidth="1"/>
    <col min="6413" max="6413" width="9.7109375" style="1" customWidth="1"/>
    <col min="6414" max="6656" width="11.42578125" style="1"/>
    <col min="6657" max="6657" width="1.85546875" style="1" customWidth="1"/>
    <col min="6658" max="6658" width="9" style="1" customWidth="1"/>
    <col min="6659" max="6659" width="4.5703125" style="1" customWidth="1"/>
    <col min="6660" max="6660" width="44" style="1" bestFit="1" customWidth="1"/>
    <col min="6661" max="6661" width="10.140625" style="1" customWidth="1"/>
    <col min="6662" max="6662" width="42.85546875" style="1" customWidth="1"/>
    <col min="6663" max="6665" width="11.7109375" style="1" bestFit="1" customWidth="1"/>
    <col min="6666" max="6667" width="11.5703125" style="1" bestFit="1" customWidth="1"/>
    <col min="6668" max="6668" width="9.85546875" style="1" customWidth="1"/>
    <col min="6669" max="6669" width="9.7109375" style="1" customWidth="1"/>
    <col min="6670" max="6912" width="11.42578125" style="1"/>
    <col min="6913" max="6913" width="1.85546875" style="1" customWidth="1"/>
    <col min="6914" max="6914" width="9" style="1" customWidth="1"/>
    <col min="6915" max="6915" width="4.5703125" style="1" customWidth="1"/>
    <col min="6916" max="6916" width="44" style="1" bestFit="1" customWidth="1"/>
    <col min="6917" max="6917" width="10.140625" style="1" customWidth="1"/>
    <col min="6918" max="6918" width="42.85546875" style="1" customWidth="1"/>
    <col min="6919" max="6921" width="11.7109375" style="1" bestFit="1" customWidth="1"/>
    <col min="6922" max="6923" width="11.5703125" style="1" bestFit="1" customWidth="1"/>
    <col min="6924" max="6924" width="9.85546875" style="1" customWidth="1"/>
    <col min="6925" max="6925" width="9.7109375" style="1" customWidth="1"/>
    <col min="6926" max="7168" width="11.42578125" style="1"/>
    <col min="7169" max="7169" width="1.85546875" style="1" customWidth="1"/>
    <col min="7170" max="7170" width="9" style="1" customWidth="1"/>
    <col min="7171" max="7171" width="4.5703125" style="1" customWidth="1"/>
    <col min="7172" max="7172" width="44" style="1" bestFit="1" customWidth="1"/>
    <col min="7173" max="7173" width="10.140625" style="1" customWidth="1"/>
    <col min="7174" max="7174" width="42.85546875" style="1" customWidth="1"/>
    <col min="7175" max="7177" width="11.7109375" style="1" bestFit="1" customWidth="1"/>
    <col min="7178" max="7179" width="11.5703125" style="1" bestFit="1" customWidth="1"/>
    <col min="7180" max="7180" width="9.85546875" style="1" customWidth="1"/>
    <col min="7181" max="7181" width="9.7109375" style="1" customWidth="1"/>
    <col min="7182" max="7424" width="11.42578125" style="1"/>
    <col min="7425" max="7425" width="1.85546875" style="1" customWidth="1"/>
    <col min="7426" max="7426" width="9" style="1" customWidth="1"/>
    <col min="7427" max="7427" width="4.5703125" style="1" customWidth="1"/>
    <col min="7428" max="7428" width="44" style="1" bestFit="1" customWidth="1"/>
    <col min="7429" max="7429" width="10.140625" style="1" customWidth="1"/>
    <col min="7430" max="7430" width="42.85546875" style="1" customWidth="1"/>
    <col min="7431" max="7433" width="11.7109375" style="1" bestFit="1" customWidth="1"/>
    <col min="7434" max="7435" width="11.5703125" style="1" bestFit="1" customWidth="1"/>
    <col min="7436" max="7436" width="9.85546875" style="1" customWidth="1"/>
    <col min="7437" max="7437" width="9.7109375" style="1" customWidth="1"/>
    <col min="7438" max="7680" width="11.42578125" style="1"/>
    <col min="7681" max="7681" width="1.85546875" style="1" customWidth="1"/>
    <col min="7682" max="7682" width="9" style="1" customWidth="1"/>
    <col min="7683" max="7683" width="4.5703125" style="1" customWidth="1"/>
    <col min="7684" max="7684" width="44" style="1" bestFit="1" customWidth="1"/>
    <col min="7685" max="7685" width="10.140625" style="1" customWidth="1"/>
    <col min="7686" max="7686" width="42.85546875" style="1" customWidth="1"/>
    <col min="7687" max="7689" width="11.7109375" style="1" bestFit="1" customWidth="1"/>
    <col min="7690" max="7691" width="11.5703125" style="1" bestFit="1" customWidth="1"/>
    <col min="7692" max="7692" width="9.85546875" style="1" customWidth="1"/>
    <col min="7693" max="7693" width="9.7109375" style="1" customWidth="1"/>
    <col min="7694" max="7936" width="11.42578125" style="1"/>
    <col min="7937" max="7937" width="1.85546875" style="1" customWidth="1"/>
    <col min="7938" max="7938" width="9" style="1" customWidth="1"/>
    <col min="7939" max="7939" width="4.5703125" style="1" customWidth="1"/>
    <col min="7940" max="7940" width="44" style="1" bestFit="1" customWidth="1"/>
    <col min="7941" max="7941" width="10.140625" style="1" customWidth="1"/>
    <col min="7942" max="7942" width="42.85546875" style="1" customWidth="1"/>
    <col min="7943" max="7945" width="11.7109375" style="1" bestFit="1" customWidth="1"/>
    <col min="7946" max="7947" width="11.5703125" style="1" bestFit="1" customWidth="1"/>
    <col min="7948" max="7948" width="9.85546875" style="1" customWidth="1"/>
    <col min="7949" max="7949" width="9.7109375" style="1" customWidth="1"/>
    <col min="7950" max="8192" width="11.42578125" style="1"/>
    <col min="8193" max="8193" width="1.85546875" style="1" customWidth="1"/>
    <col min="8194" max="8194" width="9" style="1" customWidth="1"/>
    <col min="8195" max="8195" width="4.5703125" style="1" customWidth="1"/>
    <col min="8196" max="8196" width="44" style="1" bestFit="1" customWidth="1"/>
    <col min="8197" max="8197" width="10.140625" style="1" customWidth="1"/>
    <col min="8198" max="8198" width="42.85546875" style="1" customWidth="1"/>
    <col min="8199" max="8201" width="11.7109375" style="1" bestFit="1" customWidth="1"/>
    <col min="8202" max="8203" width="11.5703125" style="1" bestFit="1" customWidth="1"/>
    <col min="8204" max="8204" width="9.85546875" style="1" customWidth="1"/>
    <col min="8205" max="8205" width="9.7109375" style="1" customWidth="1"/>
    <col min="8206" max="8448" width="11.42578125" style="1"/>
    <col min="8449" max="8449" width="1.85546875" style="1" customWidth="1"/>
    <col min="8450" max="8450" width="9" style="1" customWidth="1"/>
    <col min="8451" max="8451" width="4.5703125" style="1" customWidth="1"/>
    <col min="8452" max="8452" width="44" style="1" bestFit="1" customWidth="1"/>
    <col min="8453" max="8453" width="10.140625" style="1" customWidth="1"/>
    <col min="8454" max="8454" width="42.85546875" style="1" customWidth="1"/>
    <col min="8455" max="8457" width="11.7109375" style="1" bestFit="1" customWidth="1"/>
    <col min="8458" max="8459" width="11.5703125" style="1" bestFit="1" customWidth="1"/>
    <col min="8460" max="8460" width="9.85546875" style="1" customWidth="1"/>
    <col min="8461" max="8461" width="9.7109375" style="1" customWidth="1"/>
    <col min="8462" max="8704" width="11.42578125" style="1"/>
    <col min="8705" max="8705" width="1.85546875" style="1" customWidth="1"/>
    <col min="8706" max="8706" width="9" style="1" customWidth="1"/>
    <col min="8707" max="8707" width="4.5703125" style="1" customWidth="1"/>
    <col min="8708" max="8708" width="44" style="1" bestFit="1" customWidth="1"/>
    <col min="8709" max="8709" width="10.140625" style="1" customWidth="1"/>
    <col min="8710" max="8710" width="42.85546875" style="1" customWidth="1"/>
    <col min="8711" max="8713" width="11.7109375" style="1" bestFit="1" customWidth="1"/>
    <col min="8714" max="8715" width="11.5703125" style="1" bestFit="1" customWidth="1"/>
    <col min="8716" max="8716" width="9.85546875" style="1" customWidth="1"/>
    <col min="8717" max="8717" width="9.7109375" style="1" customWidth="1"/>
    <col min="8718" max="8960" width="11.42578125" style="1"/>
    <col min="8961" max="8961" width="1.85546875" style="1" customWidth="1"/>
    <col min="8962" max="8962" width="9" style="1" customWidth="1"/>
    <col min="8963" max="8963" width="4.5703125" style="1" customWidth="1"/>
    <col min="8964" max="8964" width="44" style="1" bestFit="1" customWidth="1"/>
    <col min="8965" max="8965" width="10.140625" style="1" customWidth="1"/>
    <col min="8966" max="8966" width="42.85546875" style="1" customWidth="1"/>
    <col min="8967" max="8969" width="11.7109375" style="1" bestFit="1" customWidth="1"/>
    <col min="8970" max="8971" width="11.5703125" style="1" bestFit="1" customWidth="1"/>
    <col min="8972" max="8972" width="9.85546875" style="1" customWidth="1"/>
    <col min="8973" max="8973" width="9.7109375" style="1" customWidth="1"/>
    <col min="8974" max="9216" width="11.42578125" style="1"/>
    <col min="9217" max="9217" width="1.85546875" style="1" customWidth="1"/>
    <col min="9218" max="9218" width="9" style="1" customWidth="1"/>
    <col min="9219" max="9219" width="4.5703125" style="1" customWidth="1"/>
    <col min="9220" max="9220" width="44" style="1" bestFit="1" customWidth="1"/>
    <col min="9221" max="9221" width="10.140625" style="1" customWidth="1"/>
    <col min="9222" max="9222" width="42.85546875" style="1" customWidth="1"/>
    <col min="9223" max="9225" width="11.7109375" style="1" bestFit="1" customWidth="1"/>
    <col min="9226" max="9227" width="11.5703125" style="1" bestFit="1" customWidth="1"/>
    <col min="9228" max="9228" width="9.85546875" style="1" customWidth="1"/>
    <col min="9229" max="9229" width="9.7109375" style="1" customWidth="1"/>
    <col min="9230" max="9472" width="11.42578125" style="1"/>
    <col min="9473" max="9473" width="1.85546875" style="1" customWidth="1"/>
    <col min="9474" max="9474" width="9" style="1" customWidth="1"/>
    <col min="9475" max="9475" width="4.5703125" style="1" customWidth="1"/>
    <col min="9476" max="9476" width="44" style="1" bestFit="1" customWidth="1"/>
    <col min="9477" max="9477" width="10.140625" style="1" customWidth="1"/>
    <col min="9478" max="9478" width="42.85546875" style="1" customWidth="1"/>
    <col min="9479" max="9481" width="11.7109375" style="1" bestFit="1" customWidth="1"/>
    <col min="9482" max="9483" width="11.5703125" style="1" bestFit="1" customWidth="1"/>
    <col min="9484" max="9484" width="9.85546875" style="1" customWidth="1"/>
    <col min="9485" max="9485" width="9.7109375" style="1" customWidth="1"/>
    <col min="9486" max="9728" width="11.42578125" style="1"/>
    <col min="9729" max="9729" width="1.85546875" style="1" customWidth="1"/>
    <col min="9730" max="9730" width="9" style="1" customWidth="1"/>
    <col min="9731" max="9731" width="4.5703125" style="1" customWidth="1"/>
    <col min="9732" max="9732" width="44" style="1" bestFit="1" customWidth="1"/>
    <col min="9733" max="9733" width="10.140625" style="1" customWidth="1"/>
    <col min="9734" max="9734" width="42.85546875" style="1" customWidth="1"/>
    <col min="9735" max="9737" width="11.7109375" style="1" bestFit="1" customWidth="1"/>
    <col min="9738" max="9739" width="11.5703125" style="1" bestFit="1" customWidth="1"/>
    <col min="9740" max="9740" width="9.85546875" style="1" customWidth="1"/>
    <col min="9741" max="9741" width="9.7109375" style="1" customWidth="1"/>
    <col min="9742" max="9984" width="11.42578125" style="1"/>
    <col min="9985" max="9985" width="1.85546875" style="1" customWidth="1"/>
    <col min="9986" max="9986" width="9" style="1" customWidth="1"/>
    <col min="9987" max="9987" width="4.5703125" style="1" customWidth="1"/>
    <col min="9988" max="9988" width="44" style="1" bestFit="1" customWidth="1"/>
    <col min="9989" max="9989" width="10.140625" style="1" customWidth="1"/>
    <col min="9990" max="9990" width="42.85546875" style="1" customWidth="1"/>
    <col min="9991" max="9993" width="11.7109375" style="1" bestFit="1" customWidth="1"/>
    <col min="9994" max="9995" width="11.5703125" style="1" bestFit="1" customWidth="1"/>
    <col min="9996" max="9996" width="9.85546875" style="1" customWidth="1"/>
    <col min="9997" max="9997" width="9.7109375" style="1" customWidth="1"/>
    <col min="9998" max="10240" width="11.42578125" style="1"/>
    <col min="10241" max="10241" width="1.85546875" style="1" customWidth="1"/>
    <col min="10242" max="10242" width="9" style="1" customWidth="1"/>
    <col min="10243" max="10243" width="4.5703125" style="1" customWidth="1"/>
    <col min="10244" max="10244" width="44" style="1" bestFit="1" customWidth="1"/>
    <col min="10245" max="10245" width="10.140625" style="1" customWidth="1"/>
    <col min="10246" max="10246" width="42.85546875" style="1" customWidth="1"/>
    <col min="10247" max="10249" width="11.7109375" style="1" bestFit="1" customWidth="1"/>
    <col min="10250" max="10251" width="11.5703125" style="1" bestFit="1" customWidth="1"/>
    <col min="10252" max="10252" width="9.85546875" style="1" customWidth="1"/>
    <col min="10253" max="10253" width="9.7109375" style="1" customWidth="1"/>
    <col min="10254" max="10496" width="11.42578125" style="1"/>
    <col min="10497" max="10497" width="1.85546875" style="1" customWidth="1"/>
    <col min="10498" max="10498" width="9" style="1" customWidth="1"/>
    <col min="10499" max="10499" width="4.5703125" style="1" customWidth="1"/>
    <col min="10500" max="10500" width="44" style="1" bestFit="1" customWidth="1"/>
    <col min="10501" max="10501" width="10.140625" style="1" customWidth="1"/>
    <col min="10502" max="10502" width="42.85546875" style="1" customWidth="1"/>
    <col min="10503" max="10505" width="11.7109375" style="1" bestFit="1" customWidth="1"/>
    <col min="10506" max="10507" width="11.5703125" style="1" bestFit="1" customWidth="1"/>
    <col min="10508" max="10508" width="9.85546875" style="1" customWidth="1"/>
    <col min="10509" max="10509" width="9.7109375" style="1" customWidth="1"/>
    <col min="10510" max="10752" width="11.42578125" style="1"/>
    <col min="10753" max="10753" width="1.85546875" style="1" customWidth="1"/>
    <col min="10754" max="10754" width="9" style="1" customWidth="1"/>
    <col min="10755" max="10755" width="4.5703125" style="1" customWidth="1"/>
    <col min="10756" max="10756" width="44" style="1" bestFit="1" customWidth="1"/>
    <col min="10757" max="10757" width="10.140625" style="1" customWidth="1"/>
    <col min="10758" max="10758" width="42.85546875" style="1" customWidth="1"/>
    <col min="10759" max="10761" width="11.7109375" style="1" bestFit="1" customWidth="1"/>
    <col min="10762" max="10763" width="11.5703125" style="1" bestFit="1" customWidth="1"/>
    <col min="10764" max="10764" width="9.85546875" style="1" customWidth="1"/>
    <col min="10765" max="10765" width="9.7109375" style="1" customWidth="1"/>
    <col min="10766" max="11008" width="11.42578125" style="1"/>
    <col min="11009" max="11009" width="1.85546875" style="1" customWidth="1"/>
    <col min="11010" max="11010" width="9" style="1" customWidth="1"/>
    <col min="11011" max="11011" width="4.5703125" style="1" customWidth="1"/>
    <col min="11012" max="11012" width="44" style="1" bestFit="1" customWidth="1"/>
    <col min="11013" max="11013" width="10.140625" style="1" customWidth="1"/>
    <col min="11014" max="11014" width="42.85546875" style="1" customWidth="1"/>
    <col min="11015" max="11017" width="11.7109375" style="1" bestFit="1" customWidth="1"/>
    <col min="11018" max="11019" width="11.5703125" style="1" bestFit="1" customWidth="1"/>
    <col min="11020" max="11020" width="9.85546875" style="1" customWidth="1"/>
    <col min="11021" max="11021" width="9.7109375" style="1" customWidth="1"/>
    <col min="11022" max="11264" width="11.42578125" style="1"/>
    <col min="11265" max="11265" width="1.85546875" style="1" customWidth="1"/>
    <col min="11266" max="11266" width="9" style="1" customWidth="1"/>
    <col min="11267" max="11267" width="4.5703125" style="1" customWidth="1"/>
    <col min="11268" max="11268" width="44" style="1" bestFit="1" customWidth="1"/>
    <col min="11269" max="11269" width="10.140625" style="1" customWidth="1"/>
    <col min="11270" max="11270" width="42.85546875" style="1" customWidth="1"/>
    <col min="11271" max="11273" width="11.7109375" style="1" bestFit="1" customWidth="1"/>
    <col min="11274" max="11275" width="11.5703125" style="1" bestFit="1" customWidth="1"/>
    <col min="11276" max="11276" width="9.85546875" style="1" customWidth="1"/>
    <col min="11277" max="11277" width="9.7109375" style="1" customWidth="1"/>
    <col min="11278" max="11520" width="11.42578125" style="1"/>
    <col min="11521" max="11521" width="1.85546875" style="1" customWidth="1"/>
    <col min="11522" max="11522" width="9" style="1" customWidth="1"/>
    <col min="11523" max="11523" width="4.5703125" style="1" customWidth="1"/>
    <col min="11524" max="11524" width="44" style="1" bestFit="1" customWidth="1"/>
    <col min="11525" max="11525" width="10.140625" style="1" customWidth="1"/>
    <col min="11526" max="11526" width="42.85546875" style="1" customWidth="1"/>
    <col min="11527" max="11529" width="11.7109375" style="1" bestFit="1" customWidth="1"/>
    <col min="11530" max="11531" width="11.5703125" style="1" bestFit="1" customWidth="1"/>
    <col min="11532" max="11532" width="9.85546875" style="1" customWidth="1"/>
    <col min="11533" max="11533" width="9.7109375" style="1" customWidth="1"/>
    <col min="11534" max="11776" width="11.42578125" style="1"/>
    <col min="11777" max="11777" width="1.85546875" style="1" customWidth="1"/>
    <col min="11778" max="11778" width="9" style="1" customWidth="1"/>
    <col min="11779" max="11779" width="4.5703125" style="1" customWidth="1"/>
    <col min="11780" max="11780" width="44" style="1" bestFit="1" customWidth="1"/>
    <col min="11781" max="11781" width="10.140625" style="1" customWidth="1"/>
    <col min="11782" max="11782" width="42.85546875" style="1" customWidth="1"/>
    <col min="11783" max="11785" width="11.7109375" style="1" bestFit="1" customWidth="1"/>
    <col min="11786" max="11787" width="11.5703125" style="1" bestFit="1" customWidth="1"/>
    <col min="11788" max="11788" width="9.85546875" style="1" customWidth="1"/>
    <col min="11789" max="11789" width="9.7109375" style="1" customWidth="1"/>
    <col min="11790" max="12032" width="11.42578125" style="1"/>
    <col min="12033" max="12033" width="1.85546875" style="1" customWidth="1"/>
    <col min="12034" max="12034" width="9" style="1" customWidth="1"/>
    <col min="12035" max="12035" width="4.5703125" style="1" customWidth="1"/>
    <col min="12036" max="12036" width="44" style="1" bestFit="1" customWidth="1"/>
    <col min="12037" max="12037" width="10.140625" style="1" customWidth="1"/>
    <col min="12038" max="12038" width="42.85546875" style="1" customWidth="1"/>
    <col min="12039" max="12041" width="11.7109375" style="1" bestFit="1" customWidth="1"/>
    <col min="12042" max="12043" width="11.5703125" style="1" bestFit="1" customWidth="1"/>
    <col min="12044" max="12044" width="9.85546875" style="1" customWidth="1"/>
    <col min="12045" max="12045" width="9.7109375" style="1" customWidth="1"/>
    <col min="12046" max="12288" width="11.42578125" style="1"/>
    <col min="12289" max="12289" width="1.85546875" style="1" customWidth="1"/>
    <col min="12290" max="12290" width="9" style="1" customWidth="1"/>
    <col min="12291" max="12291" width="4.5703125" style="1" customWidth="1"/>
    <col min="12292" max="12292" width="44" style="1" bestFit="1" customWidth="1"/>
    <col min="12293" max="12293" width="10.140625" style="1" customWidth="1"/>
    <col min="12294" max="12294" width="42.85546875" style="1" customWidth="1"/>
    <col min="12295" max="12297" width="11.7109375" style="1" bestFit="1" customWidth="1"/>
    <col min="12298" max="12299" width="11.5703125" style="1" bestFit="1" customWidth="1"/>
    <col min="12300" max="12300" width="9.85546875" style="1" customWidth="1"/>
    <col min="12301" max="12301" width="9.7109375" style="1" customWidth="1"/>
    <col min="12302" max="12544" width="11.42578125" style="1"/>
    <col min="12545" max="12545" width="1.85546875" style="1" customWidth="1"/>
    <col min="12546" max="12546" width="9" style="1" customWidth="1"/>
    <col min="12547" max="12547" width="4.5703125" style="1" customWidth="1"/>
    <col min="12548" max="12548" width="44" style="1" bestFit="1" customWidth="1"/>
    <col min="12549" max="12549" width="10.140625" style="1" customWidth="1"/>
    <col min="12550" max="12550" width="42.85546875" style="1" customWidth="1"/>
    <col min="12551" max="12553" width="11.7109375" style="1" bestFit="1" customWidth="1"/>
    <col min="12554" max="12555" width="11.5703125" style="1" bestFit="1" customWidth="1"/>
    <col min="12556" max="12556" width="9.85546875" style="1" customWidth="1"/>
    <col min="12557" max="12557" width="9.7109375" style="1" customWidth="1"/>
    <col min="12558" max="12800" width="11.42578125" style="1"/>
    <col min="12801" max="12801" width="1.85546875" style="1" customWidth="1"/>
    <col min="12802" max="12802" width="9" style="1" customWidth="1"/>
    <col min="12803" max="12803" width="4.5703125" style="1" customWidth="1"/>
    <col min="12804" max="12804" width="44" style="1" bestFit="1" customWidth="1"/>
    <col min="12805" max="12805" width="10.140625" style="1" customWidth="1"/>
    <col min="12806" max="12806" width="42.85546875" style="1" customWidth="1"/>
    <col min="12807" max="12809" width="11.7109375" style="1" bestFit="1" customWidth="1"/>
    <col min="12810" max="12811" width="11.5703125" style="1" bestFit="1" customWidth="1"/>
    <col min="12812" max="12812" width="9.85546875" style="1" customWidth="1"/>
    <col min="12813" max="12813" width="9.7109375" style="1" customWidth="1"/>
    <col min="12814" max="13056" width="11.42578125" style="1"/>
    <col min="13057" max="13057" width="1.85546875" style="1" customWidth="1"/>
    <col min="13058" max="13058" width="9" style="1" customWidth="1"/>
    <col min="13059" max="13059" width="4.5703125" style="1" customWidth="1"/>
    <col min="13060" max="13060" width="44" style="1" bestFit="1" customWidth="1"/>
    <col min="13061" max="13061" width="10.140625" style="1" customWidth="1"/>
    <col min="13062" max="13062" width="42.85546875" style="1" customWidth="1"/>
    <col min="13063" max="13065" width="11.7109375" style="1" bestFit="1" customWidth="1"/>
    <col min="13066" max="13067" width="11.5703125" style="1" bestFit="1" customWidth="1"/>
    <col min="13068" max="13068" width="9.85546875" style="1" customWidth="1"/>
    <col min="13069" max="13069" width="9.7109375" style="1" customWidth="1"/>
    <col min="13070" max="13312" width="11.42578125" style="1"/>
    <col min="13313" max="13313" width="1.85546875" style="1" customWidth="1"/>
    <col min="13314" max="13314" width="9" style="1" customWidth="1"/>
    <col min="13315" max="13315" width="4.5703125" style="1" customWidth="1"/>
    <col min="13316" max="13316" width="44" style="1" bestFit="1" customWidth="1"/>
    <col min="13317" max="13317" width="10.140625" style="1" customWidth="1"/>
    <col min="13318" max="13318" width="42.85546875" style="1" customWidth="1"/>
    <col min="13319" max="13321" width="11.7109375" style="1" bestFit="1" customWidth="1"/>
    <col min="13322" max="13323" width="11.5703125" style="1" bestFit="1" customWidth="1"/>
    <col min="13324" max="13324" width="9.85546875" style="1" customWidth="1"/>
    <col min="13325" max="13325" width="9.7109375" style="1" customWidth="1"/>
    <col min="13326" max="13568" width="11.42578125" style="1"/>
    <col min="13569" max="13569" width="1.85546875" style="1" customWidth="1"/>
    <col min="13570" max="13570" width="9" style="1" customWidth="1"/>
    <col min="13571" max="13571" width="4.5703125" style="1" customWidth="1"/>
    <col min="13572" max="13572" width="44" style="1" bestFit="1" customWidth="1"/>
    <col min="13573" max="13573" width="10.140625" style="1" customWidth="1"/>
    <col min="13574" max="13574" width="42.85546875" style="1" customWidth="1"/>
    <col min="13575" max="13577" width="11.7109375" style="1" bestFit="1" customWidth="1"/>
    <col min="13578" max="13579" width="11.5703125" style="1" bestFit="1" customWidth="1"/>
    <col min="13580" max="13580" width="9.85546875" style="1" customWidth="1"/>
    <col min="13581" max="13581" width="9.7109375" style="1" customWidth="1"/>
    <col min="13582" max="13824" width="11.42578125" style="1"/>
    <col min="13825" max="13825" width="1.85546875" style="1" customWidth="1"/>
    <col min="13826" max="13826" width="9" style="1" customWidth="1"/>
    <col min="13827" max="13827" width="4.5703125" style="1" customWidth="1"/>
    <col min="13828" max="13828" width="44" style="1" bestFit="1" customWidth="1"/>
    <col min="13829" max="13829" width="10.140625" style="1" customWidth="1"/>
    <col min="13830" max="13830" width="42.85546875" style="1" customWidth="1"/>
    <col min="13831" max="13833" width="11.7109375" style="1" bestFit="1" customWidth="1"/>
    <col min="13834" max="13835" width="11.5703125" style="1" bestFit="1" customWidth="1"/>
    <col min="13836" max="13836" width="9.85546875" style="1" customWidth="1"/>
    <col min="13837" max="13837" width="9.7109375" style="1" customWidth="1"/>
    <col min="13838" max="14080" width="11.42578125" style="1"/>
    <col min="14081" max="14081" width="1.85546875" style="1" customWidth="1"/>
    <col min="14082" max="14082" width="9" style="1" customWidth="1"/>
    <col min="14083" max="14083" width="4.5703125" style="1" customWidth="1"/>
    <col min="14084" max="14084" width="44" style="1" bestFit="1" customWidth="1"/>
    <col min="14085" max="14085" width="10.140625" style="1" customWidth="1"/>
    <col min="14086" max="14086" width="42.85546875" style="1" customWidth="1"/>
    <col min="14087" max="14089" width="11.7109375" style="1" bestFit="1" customWidth="1"/>
    <col min="14090" max="14091" width="11.5703125" style="1" bestFit="1" customWidth="1"/>
    <col min="14092" max="14092" width="9.85546875" style="1" customWidth="1"/>
    <col min="14093" max="14093" width="9.7109375" style="1" customWidth="1"/>
    <col min="14094" max="14336" width="11.42578125" style="1"/>
    <col min="14337" max="14337" width="1.85546875" style="1" customWidth="1"/>
    <col min="14338" max="14338" width="9" style="1" customWidth="1"/>
    <col min="14339" max="14339" width="4.5703125" style="1" customWidth="1"/>
    <col min="14340" max="14340" width="44" style="1" bestFit="1" customWidth="1"/>
    <col min="14341" max="14341" width="10.140625" style="1" customWidth="1"/>
    <col min="14342" max="14342" width="42.85546875" style="1" customWidth="1"/>
    <col min="14343" max="14345" width="11.7109375" style="1" bestFit="1" customWidth="1"/>
    <col min="14346" max="14347" width="11.5703125" style="1" bestFit="1" customWidth="1"/>
    <col min="14348" max="14348" width="9.85546875" style="1" customWidth="1"/>
    <col min="14349" max="14349" width="9.7109375" style="1" customWidth="1"/>
    <col min="14350" max="14592" width="11.42578125" style="1"/>
    <col min="14593" max="14593" width="1.85546875" style="1" customWidth="1"/>
    <col min="14594" max="14594" width="9" style="1" customWidth="1"/>
    <col min="14595" max="14595" width="4.5703125" style="1" customWidth="1"/>
    <col min="14596" max="14596" width="44" style="1" bestFit="1" customWidth="1"/>
    <col min="14597" max="14597" width="10.140625" style="1" customWidth="1"/>
    <col min="14598" max="14598" width="42.85546875" style="1" customWidth="1"/>
    <col min="14599" max="14601" width="11.7109375" style="1" bestFit="1" customWidth="1"/>
    <col min="14602" max="14603" width="11.5703125" style="1" bestFit="1" customWidth="1"/>
    <col min="14604" max="14604" width="9.85546875" style="1" customWidth="1"/>
    <col min="14605" max="14605" width="9.7109375" style="1" customWidth="1"/>
    <col min="14606" max="14848" width="11.42578125" style="1"/>
    <col min="14849" max="14849" width="1.85546875" style="1" customWidth="1"/>
    <col min="14850" max="14850" width="9" style="1" customWidth="1"/>
    <col min="14851" max="14851" width="4.5703125" style="1" customWidth="1"/>
    <col min="14852" max="14852" width="44" style="1" bestFit="1" customWidth="1"/>
    <col min="14853" max="14853" width="10.140625" style="1" customWidth="1"/>
    <col min="14854" max="14854" width="42.85546875" style="1" customWidth="1"/>
    <col min="14855" max="14857" width="11.7109375" style="1" bestFit="1" customWidth="1"/>
    <col min="14858" max="14859" width="11.5703125" style="1" bestFit="1" customWidth="1"/>
    <col min="14860" max="14860" width="9.85546875" style="1" customWidth="1"/>
    <col min="14861" max="14861" width="9.7109375" style="1" customWidth="1"/>
    <col min="14862" max="15104" width="11.42578125" style="1"/>
    <col min="15105" max="15105" width="1.85546875" style="1" customWidth="1"/>
    <col min="15106" max="15106" width="9" style="1" customWidth="1"/>
    <col min="15107" max="15107" width="4.5703125" style="1" customWidth="1"/>
    <col min="15108" max="15108" width="44" style="1" bestFit="1" customWidth="1"/>
    <col min="15109" max="15109" width="10.140625" style="1" customWidth="1"/>
    <col min="15110" max="15110" width="42.85546875" style="1" customWidth="1"/>
    <col min="15111" max="15113" width="11.7109375" style="1" bestFit="1" customWidth="1"/>
    <col min="15114" max="15115" width="11.5703125" style="1" bestFit="1" customWidth="1"/>
    <col min="15116" max="15116" width="9.85546875" style="1" customWidth="1"/>
    <col min="15117" max="15117" width="9.7109375" style="1" customWidth="1"/>
    <col min="15118" max="15360" width="11.42578125" style="1"/>
    <col min="15361" max="15361" width="1.85546875" style="1" customWidth="1"/>
    <col min="15362" max="15362" width="9" style="1" customWidth="1"/>
    <col min="15363" max="15363" width="4.5703125" style="1" customWidth="1"/>
    <col min="15364" max="15364" width="44" style="1" bestFit="1" customWidth="1"/>
    <col min="15365" max="15365" width="10.140625" style="1" customWidth="1"/>
    <col min="15366" max="15366" width="42.85546875" style="1" customWidth="1"/>
    <col min="15367" max="15369" width="11.7109375" style="1" bestFit="1" customWidth="1"/>
    <col min="15370" max="15371" width="11.5703125" style="1" bestFit="1" customWidth="1"/>
    <col min="15372" max="15372" width="9.85546875" style="1" customWidth="1"/>
    <col min="15373" max="15373" width="9.7109375" style="1" customWidth="1"/>
    <col min="15374" max="15616" width="11.42578125" style="1"/>
    <col min="15617" max="15617" width="1.85546875" style="1" customWidth="1"/>
    <col min="15618" max="15618" width="9" style="1" customWidth="1"/>
    <col min="15619" max="15619" width="4.5703125" style="1" customWidth="1"/>
    <col min="15620" max="15620" width="44" style="1" bestFit="1" customWidth="1"/>
    <col min="15621" max="15621" width="10.140625" style="1" customWidth="1"/>
    <col min="15622" max="15622" width="42.85546875" style="1" customWidth="1"/>
    <col min="15623" max="15625" width="11.7109375" style="1" bestFit="1" customWidth="1"/>
    <col min="15626" max="15627" width="11.5703125" style="1" bestFit="1" customWidth="1"/>
    <col min="15628" max="15628" width="9.85546875" style="1" customWidth="1"/>
    <col min="15629" max="15629" width="9.7109375" style="1" customWidth="1"/>
    <col min="15630" max="15872" width="11.42578125" style="1"/>
    <col min="15873" max="15873" width="1.85546875" style="1" customWidth="1"/>
    <col min="15874" max="15874" width="9" style="1" customWidth="1"/>
    <col min="15875" max="15875" width="4.5703125" style="1" customWidth="1"/>
    <col min="15876" max="15876" width="44" style="1" bestFit="1" customWidth="1"/>
    <col min="15877" max="15877" width="10.140625" style="1" customWidth="1"/>
    <col min="15878" max="15878" width="42.85546875" style="1" customWidth="1"/>
    <col min="15879" max="15881" width="11.7109375" style="1" bestFit="1" customWidth="1"/>
    <col min="15882" max="15883" width="11.5703125" style="1" bestFit="1" customWidth="1"/>
    <col min="15884" max="15884" width="9.85546875" style="1" customWidth="1"/>
    <col min="15885" max="15885" width="9.7109375" style="1" customWidth="1"/>
    <col min="15886" max="16128" width="11.42578125" style="1"/>
    <col min="16129" max="16129" width="1.85546875" style="1" customWidth="1"/>
    <col min="16130" max="16130" width="9" style="1" customWidth="1"/>
    <col min="16131" max="16131" width="4.5703125" style="1" customWidth="1"/>
    <col min="16132" max="16132" width="44" style="1" bestFit="1" customWidth="1"/>
    <col min="16133" max="16133" width="10.140625" style="1" customWidth="1"/>
    <col min="16134" max="16134" width="42.85546875" style="1" customWidth="1"/>
    <col min="16135" max="16137" width="11.7109375" style="1" bestFit="1" customWidth="1"/>
    <col min="16138" max="16139" width="11.5703125" style="1" bestFit="1" customWidth="1"/>
    <col min="16140" max="16140" width="9.85546875" style="1" customWidth="1"/>
    <col min="16141" max="16141" width="9.7109375" style="1" customWidth="1"/>
    <col min="16142" max="16384" width="11.42578125" style="1"/>
  </cols>
  <sheetData>
    <row r="1" spans="2:13" ht="57" customHeight="1" x14ac:dyDescent="0.2">
      <c r="B1" s="70" t="s">
        <v>111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2:13" ht="13.15" customHeight="1" x14ac:dyDescent="0.2">
      <c r="B2" s="73" t="s">
        <v>0</v>
      </c>
      <c r="C2" s="74"/>
      <c r="D2" s="79" t="s">
        <v>1</v>
      </c>
      <c r="E2" s="82" t="s">
        <v>2</v>
      </c>
      <c r="F2" s="79" t="s">
        <v>3</v>
      </c>
      <c r="G2" s="83" t="s">
        <v>4</v>
      </c>
      <c r="H2" s="83"/>
      <c r="I2" s="83"/>
      <c r="J2" s="83"/>
      <c r="K2" s="83"/>
      <c r="L2" s="83"/>
      <c r="M2" s="84"/>
    </row>
    <row r="3" spans="2:13" ht="25.5" customHeight="1" x14ac:dyDescent="0.2">
      <c r="B3" s="75"/>
      <c r="C3" s="76"/>
      <c r="D3" s="80"/>
      <c r="E3" s="82"/>
      <c r="F3" s="80"/>
      <c r="G3" s="85" t="s">
        <v>20</v>
      </c>
      <c r="H3" s="87" t="s">
        <v>5</v>
      </c>
      <c r="I3" s="54" t="s">
        <v>6</v>
      </c>
      <c r="J3" s="54" t="s">
        <v>7</v>
      </c>
      <c r="K3" s="54" t="s">
        <v>8</v>
      </c>
      <c r="L3" s="57" t="s">
        <v>9</v>
      </c>
      <c r="M3" s="58"/>
    </row>
    <row r="4" spans="2:13" ht="13.15" customHeight="1" x14ac:dyDescent="0.2">
      <c r="B4" s="75"/>
      <c r="C4" s="76"/>
      <c r="D4" s="80"/>
      <c r="E4" s="82"/>
      <c r="F4" s="80"/>
      <c r="G4" s="75"/>
      <c r="H4" s="88"/>
      <c r="I4" s="89"/>
      <c r="J4" s="89"/>
      <c r="K4" s="55"/>
      <c r="L4" s="59" t="s">
        <v>10</v>
      </c>
      <c r="M4" s="61" t="s">
        <v>11</v>
      </c>
    </row>
    <row r="5" spans="2:13" x14ac:dyDescent="0.2">
      <c r="B5" s="77"/>
      <c r="C5" s="78"/>
      <c r="D5" s="81"/>
      <c r="E5" s="82"/>
      <c r="F5" s="81"/>
      <c r="G5" s="86"/>
      <c r="H5" s="59"/>
      <c r="I5" s="90"/>
      <c r="J5" s="90"/>
      <c r="K5" s="56"/>
      <c r="L5" s="60"/>
      <c r="M5" s="62"/>
    </row>
    <row r="6" spans="2:13" ht="13.15" customHeight="1" x14ac:dyDescent="0.2">
      <c r="B6" s="63" t="s">
        <v>12</v>
      </c>
      <c r="C6" s="64"/>
      <c r="D6" s="64"/>
      <c r="E6" s="21"/>
      <c r="F6" s="22"/>
      <c r="G6" s="23"/>
      <c r="H6" s="23"/>
      <c r="I6" s="23"/>
      <c r="J6" s="65"/>
      <c r="K6" s="65"/>
      <c r="L6" s="23"/>
      <c r="M6" s="24"/>
    </row>
    <row r="7" spans="2:13" ht="13.15" customHeight="1" x14ac:dyDescent="0.2">
      <c r="B7" s="25"/>
      <c r="C7" s="66" t="s">
        <v>13</v>
      </c>
      <c r="D7" s="66"/>
      <c r="E7" s="21"/>
      <c r="F7" s="26"/>
      <c r="G7" s="27"/>
      <c r="H7" s="27"/>
      <c r="I7" s="27"/>
      <c r="J7" s="27"/>
      <c r="K7" s="27"/>
      <c r="L7" s="27"/>
      <c r="M7" s="28"/>
    </row>
    <row r="8" spans="2:13" ht="6.6" customHeight="1" x14ac:dyDescent="0.2">
      <c r="B8" s="25"/>
      <c r="C8" s="22"/>
      <c r="D8" s="22"/>
      <c r="E8" s="29"/>
      <c r="F8" s="30"/>
      <c r="G8" s="31"/>
      <c r="H8" s="31"/>
      <c r="I8" s="31"/>
      <c r="J8" s="31"/>
      <c r="K8" s="31"/>
      <c r="L8" s="27"/>
      <c r="M8" s="28"/>
    </row>
    <row r="9" spans="2:13" x14ac:dyDescent="0.2">
      <c r="B9" s="32" t="s">
        <v>21</v>
      </c>
      <c r="C9" s="33"/>
      <c r="D9" s="34" t="s">
        <v>22</v>
      </c>
      <c r="E9" s="29">
        <v>5151</v>
      </c>
      <c r="F9" s="30" t="s">
        <v>23</v>
      </c>
      <c r="G9" s="35">
        <f t="shared" ref="G9:G40" si="0">+H9</f>
        <v>0</v>
      </c>
      <c r="H9" s="36">
        <v>0</v>
      </c>
      <c r="I9" s="36">
        <v>135776</v>
      </c>
      <c r="J9" s="36">
        <v>109534</v>
      </c>
      <c r="K9" s="36">
        <v>109534</v>
      </c>
      <c r="L9" s="37">
        <f t="shared" ref="L9:L40" si="1">IFERROR(K9/H9,0)</f>
        <v>0</v>
      </c>
      <c r="M9" s="38">
        <f t="shared" ref="M9:M40" si="2">IFERROR(K9/I9,0)</f>
        <v>0.80672578364364833</v>
      </c>
    </row>
    <row r="10" spans="2:13" x14ac:dyDescent="0.2">
      <c r="B10" s="32" t="s">
        <v>24</v>
      </c>
      <c r="C10" s="33"/>
      <c r="D10" s="34" t="s">
        <v>25</v>
      </c>
      <c r="E10" s="29">
        <v>5151</v>
      </c>
      <c r="F10" s="30" t="s">
        <v>23</v>
      </c>
      <c r="G10" s="35">
        <f t="shared" si="0"/>
        <v>0</v>
      </c>
      <c r="H10" s="36">
        <v>0</v>
      </c>
      <c r="I10" s="36">
        <v>38000</v>
      </c>
      <c r="J10" s="36">
        <v>28990</v>
      </c>
      <c r="K10" s="36">
        <v>28990</v>
      </c>
      <c r="L10" s="37">
        <f t="shared" si="1"/>
        <v>0</v>
      </c>
      <c r="M10" s="38">
        <f t="shared" si="2"/>
        <v>0.76289473684210529</v>
      </c>
    </row>
    <row r="11" spans="2:13" x14ac:dyDescent="0.2">
      <c r="B11" s="32" t="s">
        <v>26</v>
      </c>
      <c r="C11" s="33"/>
      <c r="D11" s="34" t="s">
        <v>27</v>
      </c>
      <c r="E11" s="29">
        <v>5111</v>
      </c>
      <c r="F11" s="30" t="s">
        <v>28</v>
      </c>
      <c r="G11" s="35">
        <f t="shared" si="0"/>
        <v>0</v>
      </c>
      <c r="H11" s="36">
        <v>0</v>
      </c>
      <c r="I11" s="36">
        <v>18500</v>
      </c>
      <c r="J11" s="36">
        <v>4942</v>
      </c>
      <c r="K11" s="36">
        <v>4942</v>
      </c>
      <c r="L11" s="37">
        <f t="shared" si="1"/>
        <v>0</v>
      </c>
      <c r="M11" s="38">
        <f t="shared" si="2"/>
        <v>0.26713513513513515</v>
      </c>
    </row>
    <row r="12" spans="2:13" x14ac:dyDescent="0.2">
      <c r="B12" s="32"/>
      <c r="C12" s="33"/>
      <c r="D12" s="34"/>
      <c r="E12" s="29">
        <v>5151</v>
      </c>
      <c r="F12" s="30" t="s">
        <v>23</v>
      </c>
      <c r="G12" s="35">
        <f t="shared" si="0"/>
        <v>0</v>
      </c>
      <c r="H12" s="36">
        <v>0</v>
      </c>
      <c r="I12" s="36">
        <v>190040</v>
      </c>
      <c r="J12" s="36">
        <v>71206.25</v>
      </c>
      <c r="K12" s="36">
        <v>71206.25</v>
      </c>
      <c r="L12" s="37">
        <f t="shared" si="1"/>
        <v>0</v>
      </c>
      <c r="M12" s="38">
        <f t="shared" si="2"/>
        <v>0.3746908545569354</v>
      </c>
    </row>
    <row r="13" spans="2:13" x14ac:dyDescent="0.2">
      <c r="B13" s="32"/>
      <c r="C13" s="33"/>
      <c r="D13" s="34"/>
      <c r="E13" s="29">
        <v>5191</v>
      </c>
      <c r="F13" s="30" t="s">
        <v>29</v>
      </c>
      <c r="G13" s="35">
        <f t="shared" si="0"/>
        <v>0</v>
      </c>
      <c r="H13" s="36">
        <v>0</v>
      </c>
      <c r="I13" s="36">
        <v>8000</v>
      </c>
      <c r="J13" s="36">
        <v>1400</v>
      </c>
      <c r="K13" s="36">
        <v>1400</v>
      </c>
      <c r="L13" s="37">
        <f t="shared" si="1"/>
        <v>0</v>
      </c>
      <c r="M13" s="38">
        <f t="shared" si="2"/>
        <v>0.17499999999999999</v>
      </c>
    </row>
    <row r="14" spans="2:13" x14ac:dyDescent="0.2">
      <c r="B14" s="32"/>
      <c r="C14" s="33"/>
      <c r="D14" s="34"/>
      <c r="E14" s="29">
        <v>5911</v>
      </c>
      <c r="F14" s="30" t="s">
        <v>30</v>
      </c>
      <c r="G14" s="35">
        <f t="shared" si="0"/>
        <v>0</v>
      </c>
      <c r="H14" s="36">
        <v>0</v>
      </c>
      <c r="I14" s="36">
        <v>30000</v>
      </c>
      <c r="J14" s="36">
        <v>23780</v>
      </c>
      <c r="K14" s="36">
        <v>23780</v>
      </c>
      <c r="L14" s="37">
        <f t="shared" si="1"/>
        <v>0</v>
      </c>
      <c r="M14" s="38">
        <f t="shared" si="2"/>
        <v>0.79266666666666663</v>
      </c>
    </row>
    <row r="15" spans="2:13" x14ac:dyDescent="0.2">
      <c r="B15" s="32" t="s">
        <v>31</v>
      </c>
      <c r="C15" s="33"/>
      <c r="D15" s="34" t="s">
        <v>32</v>
      </c>
      <c r="E15" s="29">
        <v>5111</v>
      </c>
      <c r="F15" s="30" t="s">
        <v>28</v>
      </c>
      <c r="G15" s="35">
        <f t="shared" si="0"/>
        <v>16500</v>
      </c>
      <c r="H15" s="36">
        <v>16500</v>
      </c>
      <c r="I15" s="36">
        <v>1500</v>
      </c>
      <c r="J15" s="36">
        <v>1500</v>
      </c>
      <c r="K15" s="36">
        <v>1500</v>
      </c>
      <c r="L15" s="37">
        <f t="shared" si="1"/>
        <v>9.0909090909090912E-2</v>
      </c>
      <c r="M15" s="38">
        <f t="shared" si="2"/>
        <v>1</v>
      </c>
    </row>
    <row r="16" spans="2:13" x14ac:dyDescent="0.2">
      <c r="B16" s="32"/>
      <c r="C16" s="33"/>
      <c r="D16" s="34"/>
      <c r="E16" s="29">
        <v>5151</v>
      </c>
      <c r="F16" s="30" t="s">
        <v>23</v>
      </c>
      <c r="G16" s="35">
        <f t="shared" si="0"/>
        <v>45000</v>
      </c>
      <c r="H16" s="36">
        <v>45000</v>
      </c>
      <c r="I16" s="36">
        <v>28548.01</v>
      </c>
      <c r="J16" s="36">
        <v>28548.01</v>
      </c>
      <c r="K16" s="36">
        <v>28548.01</v>
      </c>
      <c r="L16" s="37">
        <f t="shared" si="1"/>
        <v>0.63440022222222214</v>
      </c>
      <c r="M16" s="38">
        <f t="shared" si="2"/>
        <v>1</v>
      </c>
    </row>
    <row r="17" spans="2:13" x14ac:dyDescent="0.2">
      <c r="B17" s="32"/>
      <c r="C17" s="33"/>
      <c r="D17" s="34"/>
      <c r="E17" s="29">
        <v>5191</v>
      </c>
      <c r="F17" s="30" t="s">
        <v>29</v>
      </c>
      <c r="G17" s="35">
        <f t="shared" si="0"/>
        <v>80000</v>
      </c>
      <c r="H17" s="36">
        <v>80000</v>
      </c>
      <c r="I17" s="36">
        <v>40020</v>
      </c>
      <c r="J17" s="36">
        <v>40020</v>
      </c>
      <c r="K17" s="36">
        <v>40020</v>
      </c>
      <c r="L17" s="37">
        <f t="shared" si="1"/>
        <v>0.50024999999999997</v>
      </c>
      <c r="M17" s="38">
        <f t="shared" si="2"/>
        <v>1</v>
      </c>
    </row>
    <row r="18" spans="2:13" x14ac:dyDescent="0.2">
      <c r="B18" s="32"/>
      <c r="C18" s="33"/>
      <c r="D18" s="34"/>
      <c r="E18" s="29">
        <v>5611</v>
      </c>
      <c r="F18" s="30" t="s">
        <v>33</v>
      </c>
      <c r="G18" s="35">
        <f t="shared" si="0"/>
        <v>0</v>
      </c>
      <c r="H18" s="36">
        <v>0</v>
      </c>
      <c r="I18" s="36">
        <v>0</v>
      </c>
      <c r="J18" s="36">
        <v>0</v>
      </c>
      <c r="K18" s="36">
        <v>0</v>
      </c>
      <c r="L18" s="37">
        <f t="shared" si="1"/>
        <v>0</v>
      </c>
      <c r="M18" s="38">
        <f t="shared" si="2"/>
        <v>0</v>
      </c>
    </row>
    <row r="19" spans="2:13" x14ac:dyDescent="0.2">
      <c r="B19" s="32"/>
      <c r="C19" s="33"/>
      <c r="D19" s="34"/>
      <c r="E19" s="29">
        <v>5621</v>
      </c>
      <c r="F19" s="30" t="s">
        <v>34</v>
      </c>
      <c r="G19" s="35">
        <f t="shared" si="0"/>
        <v>0</v>
      </c>
      <c r="H19" s="36">
        <v>0</v>
      </c>
      <c r="I19" s="36">
        <v>17390</v>
      </c>
      <c r="J19" s="36">
        <v>17390</v>
      </c>
      <c r="K19" s="36">
        <v>17390</v>
      </c>
      <c r="L19" s="37">
        <f t="shared" si="1"/>
        <v>0</v>
      </c>
      <c r="M19" s="38">
        <f t="shared" si="2"/>
        <v>1</v>
      </c>
    </row>
    <row r="20" spans="2:13" x14ac:dyDescent="0.2">
      <c r="B20" s="32"/>
      <c r="C20" s="33"/>
      <c r="D20" s="34"/>
      <c r="E20" s="29">
        <v>5641</v>
      </c>
      <c r="F20" s="30" t="s">
        <v>35</v>
      </c>
      <c r="G20" s="35">
        <f t="shared" si="0"/>
        <v>0</v>
      </c>
      <c r="H20" s="36">
        <v>0</v>
      </c>
      <c r="I20" s="36">
        <v>15660</v>
      </c>
      <c r="J20" s="36">
        <v>15660</v>
      </c>
      <c r="K20" s="36">
        <v>15660</v>
      </c>
      <c r="L20" s="37">
        <f t="shared" si="1"/>
        <v>0</v>
      </c>
      <c r="M20" s="38">
        <f t="shared" si="2"/>
        <v>1</v>
      </c>
    </row>
    <row r="21" spans="2:13" x14ac:dyDescent="0.2">
      <c r="B21" s="32"/>
      <c r="C21" s="33"/>
      <c r="D21" s="34"/>
      <c r="E21" s="29">
        <v>5651</v>
      </c>
      <c r="F21" s="30" t="s">
        <v>36</v>
      </c>
      <c r="G21" s="35">
        <f t="shared" si="0"/>
        <v>0</v>
      </c>
      <c r="H21" s="36">
        <v>0</v>
      </c>
      <c r="I21" s="36">
        <v>29000</v>
      </c>
      <c r="J21" s="36">
        <v>29000</v>
      </c>
      <c r="K21" s="36">
        <v>29000</v>
      </c>
      <c r="L21" s="37">
        <f t="shared" si="1"/>
        <v>0</v>
      </c>
      <c r="M21" s="38">
        <f t="shared" si="2"/>
        <v>1</v>
      </c>
    </row>
    <row r="22" spans="2:13" x14ac:dyDescent="0.2">
      <c r="B22" s="32" t="s">
        <v>37</v>
      </c>
      <c r="C22" s="33"/>
      <c r="D22" s="34" t="s">
        <v>38</v>
      </c>
      <c r="E22" s="29">
        <v>5111</v>
      </c>
      <c r="F22" s="30" t="s">
        <v>28</v>
      </c>
      <c r="G22" s="35">
        <f t="shared" si="0"/>
        <v>0</v>
      </c>
      <c r="H22" s="36">
        <v>0</v>
      </c>
      <c r="I22" s="36">
        <v>2726</v>
      </c>
      <c r="J22" s="36">
        <v>2726</v>
      </c>
      <c r="K22" s="36">
        <v>2726</v>
      </c>
      <c r="L22" s="37">
        <f t="shared" si="1"/>
        <v>0</v>
      </c>
      <c r="M22" s="38">
        <f t="shared" si="2"/>
        <v>1</v>
      </c>
    </row>
    <row r="23" spans="2:13" x14ac:dyDescent="0.2">
      <c r="B23" s="32"/>
      <c r="C23" s="33"/>
      <c r="D23" s="34"/>
      <c r="E23" s="29">
        <v>5151</v>
      </c>
      <c r="F23" s="30" t="s">
        <v>23</v>
      </c>
      <c r="G23" s="35">
        <f t="shared" si="0"/>
        <v>16166.66</v>
      </c>
      <c r="H23" s="36">
        <v>16166.66</v>
      </c>
      <c r="I23" s="36">
        <v>439956.79</v>
      </c>
      <c r="J23" s="36">
        <v>439956.79</v>
      </c>
      <c r="K23" s="36">
        <v>439956.79</v>
      </c>
      <c r="L23" s="37">
        <f t="shared" si="1"/>
        <v>27.21383328405496</v>
      </c>
      <c r="M23" s="38">
        <f t="shared" si="2"/>
        <v>1</v>
      </c>
    </row>
    <row r="24" spans="2:13" x14ac:dyDescent="0.2">
      <c r="B24" s="32"/>
      <c r="C24" s="33"/>
      <c r="D24" s="34"/>
      <c r="E24" s="29">
        <v>5191</v>
      </c>
      <c r="F24" s="30" t="s">
        <v>29</v>
      </c>
      <c r="G24" s="35">
        <f t="shared" si="0"/>
        <v>3166.68</v>
      </c>
      <c r="H24" s="36">
        <v>3166.68</v>
      </c>
      <c r="I24" s="36">
        <v>18379.98</v>
      </c>
      <c r="J24" s="36">
        <v>18379.98</v>
      </c>
      <c r="K24" s="36">
        <v>18379.98</v>
      </c>
      <c r="L24" s="37">
        <f t="shared" si="1"/>
        <v>5.8041797718746446</v>
      </c>
      <c r="M24" s="38">
        <f t="shared" si="2"/>
        <v>1</v>
      </c>
    </row>
    <row r="25" spans="2:13" x14ac:dyDescent="0.2">
      <c r="B25" s="32"/>
      <c r="C25" s="33"/>
      <c r="D25" s="34"/>
      <c r="E25" s="29">
        <v>5231</v>
      </c>
      <c r="F25" s="30" t="s">
        <v>39</v>
      </c>
      <c r="G25" s="35">
        <f t="shared" si="0"/>
        <v>10000</v>
      </c>
      <c r="H25" s="36">
        <v>10000</v>
      </c>
      <c r="I25" s="36">
        <v>0</v>
      </c>
      <c r="J25" s="36">
        <v>0</v>
      </c>
      <c r="K25" s="36">
        <v>0</v>
      </c>
      <c r="L25" s="37">
        <f t="shared" si="1"/>
        <v>0</v>
      </c>
      <c r="M25" s="38">
        <f t="shared" si="2"/>
        <v>0</v>
      </c>
    </row>
    <row r="26" spans="2:13" x14ac:dyDescent="0.2">
      <c r="B26" s="32"/>
      <c r="C26" s="33"/>
      <c r="D26" s="34"/>
      <c r="E26" s="29">
        <v>5621</v>
      </c>
      <c r="F26" s="30" t="s">
        <v>34</v>
      </c>
      <c r="G26" s="35">
        <f t="shared" si="0"/>
        <v>0</v>
      </c>
      <c r="H26" s="36">
        <v>0</v>
      </c>
      <c r="I26" s="36">
        <v>8695</v>
      </c>
      <c r="J26" s="36">
        <v>8695</v>
      </c>
      <c r="K26" s="36">
        <v>8695</v>
      </c>
      <c r="L26" s="37">
        <f t="shared" si="1"/>
        <v>0</v>
      </c>
      <c r="M26" s="38">
        <f t="shared" si="2"/>
        <v>1</v>
      </c>
    </row>
    <row r="27" spans="2:13" x14ac:dyDescent="0.2">
      <c r="B27" s="32"/>
      <c r="C27" s="33"/>
      <c r="D27" s="34"/>
      <c r="E27" s="29">
        <v>5671</v>
      </c>
      <c r="F27" s="30" t="s">
        <v>40</v>
      </c>
      <c r="G27" s="35">
        <f t="shared" si="0"/>
        <v>0</v>
      </c>
      <c r="H27" s="36">
        <v>0</v>
      </c>
      <c r="I27" s="36">
        <v>2100</v>
      </c>
      <c r="J27" s="36">
        <v>2100</v>
      </c>
      <c r="K27" s="36">
        <v>2100</v>
      </c>
      <c r="L27" s="37">
        <f t="shared" si="1"/>
        <v>0</v>
      </c>
      <c r="M27" s="38">
        <f t="shared" si="2"/>
        <v>1</v>
      </c>
    </row>
    <row r="28" spans="2:13" x14ac:dyDescent="0.2">
      <c r="B28" s="32"/>
      <c r="C28" s="33"/>
      <c r="D28" s="34"/>
      <c r="E28" s="29">
        <v>5911</v>
      </c>
      <c r="F28" s="30" t="s">
        <v>30</v>
      </c>
      <c r="G28" s="35">
        <f t="shared" si="0"/>
        <v>0</v>
      </c>
      <c r="H28" s="36">
        <v>0</v>
      </c>
      <c r="I28" s="36">
        <v>10000</v>
      </c>
      <c r="J28" s="36">
        <v>10000</v>
      </c>
      <c r="K28" s="36">
        <v>10000</v>
      </c>
      <c r="L28" s="37">
        <f t="shared" si="1"/>
        <v>0</v>
      </c>
      <c r="M28" s="38">
        <f t="shared" si="2"/>
        <v>1</v>
      </c>
    </row>
    <row r="29" spans="2:13" x14ac:dyDescent="0.2">
      <c r="B29" s="32" t="s">
        <v>41</v>
      </c>
      <c r="C29" s="33"/>
      <c r="D29" s="34" t="s">
        <v>42</v>
      </c>
      <c r="E29" s="29">
        <v>5151</v>
      </c>
      <c r="F29" s="30" t="s">
        <v>23</v>
      </c>
      <c r="G29" s="35">
        <f t="shared" si="0"/>
        <v>8850</v>
      </c>
      <c r="H29" s="36">
        <v>8850</v>
      </c>
      <c r="I29" s="36">
        <v>4675</v>
      </c>
      <c r="J29" s="36">
        <v>4675</v>
      </c>
      <c r="K29" s="36">
        <v>4675</v>
      </c>
      <c r="L29" s="37">
        <f t="shared" si="1"/>
        <v>0.52824858757062143</v>
      </c>
      <c r="M29" s="38">
        <f t="shared" si="2"/>
        <v>1</v>
      </c>
    </row>
    <row r="30" spans="2:13" x14ac:dyDescent="0.2">
      <c r="B30" s="32"/>
      <c r="C30" s="33"/>
      <c r="D30" s="34"/>
      <c r="E30" s="29">
        <v>5191</v>
      </c>
      <c r="F30" s="30" t="s">
        <v>29</v>
      </c>
      <c r="G30" s="35">
        <f t="shared" si="0"/>
        <v>4000</v>
      </c>
      <c r="H30" s="36">
        <v>4000</v>
      </c>
      <c r="I30" s="36">
        <v>0</v>
      </c>
      <c r="J30" s="36">
        <v>0</v>
      </c>
      <c r="K30" s="36">
        <v>0</v>
      </c>
      <c r="L30" s="37">
        <f t="shared" si="1"/>
        <v>0</v>
      </c>
      <c r="M30" s="38">
        <f t="shared" si="2"/>
        <v>0</v>
      </c>
    </row>
    <row r="31" spans="2:13" x14ac:dyDescent="0.2">
      <c r="B31" s="32" t="s">
        <v>43</v>
      </c>
      <c r="C31" s="33"/>
      <c r="D31" s="34" t="s">
        <v>44</v>
      </c>
      <c r="E31" s="29">
        <v>5111</v>
      </c>
      <c r="F31" s="30" t="s">
        <v>28</v>
      </c>
      <c r="G31" s="35">
        <f t="shared" si="0"/>
        <v>40000</v>
      </c>
      <c r="H31" s="36">
        <v>40000</v>
      </c>
      <c r="I31" s="36">
        <v>37930.29</v>
      </c>
      <c r="J31" s="36">
        <v>37930.29</v>
      </c>
      <c r="K31" s="36">
        <v>37930.29</v>
      </c>
      <c r="L31" s="37">
        <f t="shared" si="1"/>
        <v>0.94825725000000005</v>
      </c>
      <c r="M31" s="38">
        <f t="shared" si="2"/>
        <v>1</v>
      </c>
    </row>
    <row r="32" spans="2:13" x14ac:dyDescent="0.2">
      <c r="B32" s="32"/>
      <c r="C32" s="33"/>
      <c r="D32" s="34"/>
      <c r="E32" s="29">
        <v>5151</v>
      </c>
      <c r="F32" s="30" t="s">
        <v>23</v>
      </c>
      <c r="G32" s="35">
        <f t="shared" si="0"/>
        <v>80000</v>
      </c>
      <c r="H32" s="36">
        <v>80000</v>
      </c>
      <c r="I32" s="36">
        <v>64880</v>
      </c>
      <c r="J32" s="36">
        <v>64880</v>
      </c>
      <c r="K32" s="36">
        <v>64880</v>
      </c>
      <c r="L32" s="37">
        <f t="shared" si="1"/>
        <v>0.81100000000000005</v>
      </c>
      <c r="M32" s="38">
        <f t="shared" si="2"/>
        <v>1</v>
      </c>
    </row>
    <row r="33" spans="2:13" x14ac:dyDescent="0.2">
      <c r="B33" s="32"/>
      <c r="C33" s="33"/>
      <c r="D33" s="34"/>
      <c r="E33" s="29">
        <v>5191</v>
      </c>
      <c r="F33" s="30" t="s">
        <v>29</v>
      </c>
      <c r="G33" s="35">
        <f t="shared" si="0"/>
        <v>100000</v>
      </c>
      <c r="H33" s="36">
        <v>100000</v>
      </c>
      <c r="I33" s="36">
        <v>45878</v>
      </c>
      <c r="J33" s="36">
        <v>45878</v>
      </c>
      <c r="K33" s="36">
        <v>45878</v>
      </c>
      <c r="L33" s="37">
        <f t="shared" si="1"/>
        <v>0.45878000000000002</v>
      </c>
      <c r="M33" s="38">
        <f t="shared" si="2"/>
        <v>1</v>
      </c>
    </row>
    <row r="34" spans="2:13" x14ac:dyDescent="0.2">
      <c r="B34" s="32"/>
      <c r="C34" s="33"/>
      <c r="D34" s="34"/>
      <c r="E34" s="29">
        <v>5211</v>
      </c>
      <c r="F34" s="30" t="s">
        <v>45</v>
      </c>
      <c r="G34" s="35">
        <f t="shared" si="0"/>
        <v>0</v>
      </c>
      <c r="H34" s="36">
        <v>0</v>
      </c>
      <c r="I34" s="36">
        <v>0</v>
      </c>
      <c r="J34" s="36">
        <v>0</v>
      </c>
      <c r="K34" s="36">
        <v>0</v>
      </c>
      <c r="L34" s="37">
        <f t="shared" si="1"/>
        <v>0</v>
      </c>
      <c r="M34" s="38">
        <f t="shared" si="2"/>
        <v>0</v>
      </c>
    </row>
    <row r="35" spans="2:13" x14ac:dyDescent="0.2">
      <c r="B35" s="32"/>
      <c r="C35" s="33"/>
      <c r="D35" s="34"/>
      <c r="E35" s="29">
        <v>5231</v>
      </c>
      <c r="F35" s="30" t="s">
        <v>39</v>
      </c>
      <c r="G35" s="35">
        <f t="shared" si="0"/>
        <v>40000</v>
      </c>
      <c r="H35" s="36">
        <v>40000</v>
      </c>
      <c r="I35" s="36">
        <v>9375</v>
      </c>
      <c r="J35" s="36">
        <v>9375</v>
      </c>
      <c r="K35" s="36">
        <v>9375</v>
      </c>
      <c r="L35" s="37">
        <f t="shared" si="1"/>
        <v>0.234375</v>
      </c>
      <c r="M35" s="38">
        <f t="shared" si="2"/>
        <v>1</v>
      </c>
    </row>
    <row r="36" spans="2:13" x14ac:dyDescent="0.2">
      <c r="B36" s="32"/>
      <c r="C36" s="33"/>
      <c r="D36" s="34"/>
      <c r="E36" s="29">
        <v>5291</v>
      </c>
      <c r="F36" s="30" t="s">
        <v>46</v>
      </c>
      <c r="G36" s="35">
        <f t="shared" si="0"/>
        <v>30000</v>
      </c>
      <c r="H36" s="36">
        <v>30000</v>
      </c>
      <c r="I36" s="36">
        <v>11510</v>
      </c>
      <c r="J36" s="36">
        <v>11510</v>
      </c>
      <c r="K36" s="36">
        <v>11510</v>
      </c>
      <c r="L36" s="37">
        <f t="shared" si="1"/>
        <v>0.38366666666666666</v>
      </c>
      <c r="M36" s="38">
        <f t="shared" si="2"/>
        <v>1</v>
      </c>
    </row>
    <row r="37" spans="2:13" x14ac:dyDescent="0.2">
      <c r="B37" s="32"/>
      <c r="C37" s="33"/>
      <c r="D37" s="34"/>
      <c r="E37" s="29">
        <v>5311</v>
      </c>
      <c r="F37" s="30" t="s">
        <v>47</v>
      </c>
      <c r="G37" s="35">
        <f t="shared" si="0"/>
        <v>30000</v>
      </c>
      <c r="H37" s="36">
        <v>30000</v>
      </c>
      <c r="I37" s="36">
        <v>0</v>
      </c>
      <c r="J37" s="36">
        <v>0</v>
      </c>
      <c r="K37" s="36">
        <v>0</v>
      </c>
      <c r="L37" s="37">
        <f t="shared" si="1"/>
        <v>0</v>
      </c>
      <c r="M37" s="38">
        <f t="shared" si="2"/>
        <v>0</v>
      </c>
    </row>
    <row r="38" spans="2:13" x14ac:dyDescent="0.2">
      <c r="B38" s="32"/>
      <c r="C38" s="33"/>
      <c r="D38" s="34"/>
      <c r="E38" s="29">
        <v>5321</v>
      </c>
      <c r="F38" s="30" t="s">
        <v>48</v>
      </c>
      <c r="G38" s="35">
        <f t="shared" si="0"/>
        <v>20000</v>
      </c>
      <c r="H38" s="36">
        <v>20000</v>
      </c>
      <c r="I38" s="36">
        <v>0</v>
      </c>
      <c r="J38" s="36">
        <v>0</v>
      </c>
      <c r="K38" s="36">
        <v>0</v>
      </c>
      <c r="L38" s="37">
        <f t="shared" si="1"/>
        <v>0</v>
      </c>
      <c r="M38" s="38">
        <f t="shared" si="2"/>
        <v>0</v>
      </c>
    </row>
    <row r="39" spans="2:13" x14ac:dyDescent="0.2">
      <c r="B39" s="32"/>
      <c r="C39" s="33"/>
      <c r="D39" s="34"/>
      <c r="E39" s="29">
        <v>5411</v>
      </c>
      <c r="F39" s="30" t="s">
        <v>49</v>
      </c>
      <c r="G39" s="35">
        <f t="shared" si="0"/>
        <v>4100000</v>
      </c>
      <c r="H39" s="36">
        <v>4100000</v>
      </c>
      <c r="I39" s="36">
        <v>3683000</v>
      </c>
      <c r="J39" s="36">
        <v>0</v>
      </c>
      <c r="K39" s="36">
        <v>0</v>
      </c>
      <c r="L39" s="37">
        <f t="shared" si="1"/>
        <v>0</v>
      </c>
      <c r="M39" s="38">
        <f t="shared" si="2"/>
        <v>0</v>
      </c>
    </row>
    <row r="40" spans="2:13" x14ac:dyDescent="0.2">
      <c r="B40" s="32"/>
      <c r="C40" s="33"/>
      <c r="D40" s="34"/>
      <c r="E40" s="29">
        <v>5621</v>
      </c>
      <c r="F40" s="30" t="s">
        <v>34</v>
      </c>
      <c r="G40" s="35">
        <f t="shared" si="0"/>
        <v>10000</v>
      </c>
      <c r="H40" s="36">
        <v>10000</v>
      </c>
      <c r="I40" s="36">
        <v>0</v>
      </c>
      <c r="J40" s="36">
        <v>0</v>
      </c>
      <c r="K40" s="36">
        <v>0</v>
      </c>
      <c r="L40" s="37">
        <f t="shared" si="1"/>
        <v>0</v>
      </c>
      <c r="M40" s="38">
        <f t="shared" si="2"/>
        <v>0</v>
      </c>
    </row>
    <row r="41" spans="2:13" x14ac:dyDescent="0.2">
      <c r="B41" s="32"/>
      <c r="C41" s="33"/>
      <c r="D41" s="34"/>
      <c r="E41" s="29">
        <v>5641</v>
      </c>
      <c r="F41" s="30" t="s">
        <v>35</v>
      </c>
      <c r="G41" s="35">
        <f t="shared" ref="G41:G72" si="3">+H41</f>
        <v>0</v>
      </c>
      <c r="H41" s="36">
        <v>0</v>
      </c>
      <c r="I41" s="36">
        <v>31320</v>
      </c>
      <c r="J41" s="36">
        <v>31320</v>
      </c>
      <c r="K41" s="36">
        <v>31320</v>
      </c>
      <c r="L41" s="37">
        <f t="shared" ref="L41:L72" si="4">IFERROR(K41/H41,0)</f>
        <v>0</v>
      </c>
      <c r="M41" s="38">
        <f t="shared" ref="M41:M72" si="5">IFERROR(K41/I41,0)</f>
        <v>1</v>
      </c>
    </row>
    <row r="42" spans="2:13" x14ac:dyDescent="0.2">
      <c r="B42" s="32"/>
      <c r="C42" s="33"/>
      <c r="D42" s="34"/>
      <c r="E42" s="29">
        <v>5651</v>
      </c>
      <c r="F42" s="30" t="s">
        <v>36</v>
      </c>
      <c r="G42" s="35">
        <f t="shared" si="3"/>
        <v>120000</v>
      </c>
      <c r="H42" s="36">
        <v>120000</v>
      </c>
      <c r="I42" s="36">
        <v>18500</v>
      </c>
      <c r="J42" s="36">
        <v>18500</v>
      </c>
      <c r="K42" s="36">
        <v>18500</v>
      </c>
      <c r="L42" s="37">
        <f t="shared" si="4"/>
        <v>0.15416666666666667</v>
      </c>
      <c r="M42" s="38">
        <f t="shared" si="5"/>
        <v>1</v>
      </c>
    </row>
    <row r="43" spans="2:13" x14ac:dyDescent="0.2">
      <c r="B43" s="32"/>
      <c r="C43" s="33"/>
      <c r="D43" s="34"/>
      <c r="E43" s="29">
        <v>5671</v>
      </c>
      <c r="F43" s="30" t="s">
        <v>40</v>
      </c>
      <c r="G43" s="35">
        <f t="shared" si="3"/>
        <v>40000</v>
      </c>
      <c r="H43" s="36">
        <v>40000</v>
      </c>
      <c r="I43" s="36">
        <v>28995</v>
      </c>
      <c r="J43" s="36">
        <v>28995</v>
      </c>
      <c r="K43" s="36">
        <v>28995</v>
      </c>
      <c r="L43" s="37">
        <f t="shared" si="4"/>
        <v>0.72487500000000005</v>
      </c>
      <c r="M43" s="38">
        <f t="shared" si="5"/>
        <v>1</v>
      </c>
    </row>
    <row r="44" spans="2:13" x14ac:dyDescent="0.2">
      <c r="B44" s="32" t="s">
        <v>50</v>
      </c>
      <c r="C44" s="33"/>
      <c r="D44" s="34" t="s">
        <v>51</v>
      </c>
      <c r="E44" s="29">
        <v>5151</v>
      </c>
      <c r="F44" s="30" t="s">
        <v>23</v>
      </c>
      <c r="G44" s="35">
        <f t="shared" si="3"/>
        <v>0</v>
      </c>
      <c r="H44" s="36">
        <v>0</v>
      </c>
      <c r="I44" s="36">
        <v>25000</v>
      </c>
      <c r="J44" s="36">
        <v>23540</v>
      </c>
      <c r="K44" s="36">
        <v>23540</v>
      </c>
      <c r="L44" s="37">
        <f t="shared" si="4"/>
        <v>0</v>
      </c>
      <c r="M44" s="38">
        <f t="shared" si="5"/>
        <v>0.94159999999999999</v>
      </c>
    </row>
    <row r="45" spans="2:13" x14ac:dyDescent="0.2">
      <c r="B45" s="32" t="s">
        <v>52</v>
      </c>
      <c r="C45" s="33"/>
      <c r="D45" s="34" t="s">
        <v>53</v>
      </c>
      <c r="E45" s="29">
        <v>5111</v>
      </c>
      <c r="F45" s="30" t="s">
        <v>28</v>
      </c>
      <c r="G45" s="35">
        <f t="shared" si="3"/>
        <v>12000</v>
      </c>
      <c r="H45" s="36">
        <v>12000</v>
      </c>
      <c r="I45" s="36">
        <v>0</v>
      </c>
      <c r="J45" s="36">
        <v>0</v>
      </c>
      <c r="K45" s="36">
        <v>0</v>
      </c>
      <c r="L45" s="37">
        <f t="shared" si="4"/>
        <v>0</v>
      </c>
      <c r="M45" s="38">
        <f t="shared" si="5"/>
        <v>0</v>
      </c>
    </row>
    <row r="46" spans="2:13" x14ac:dyDescent="0.2">
      <c r="B46" s="32"/>
      <c r="C46" s="33"/>
      <c r="D46" s="34"/>
      <c r="E46" s="29">
        <v>5151</v>
      </c>
      <c r="F46" s="30" t="s">
        <v>23</v>
      </c>
      <c r="G46" s="35">
        <f t="shared" si="3"/>
        <v>26000</v>
      </c>
      <c r="H46" s="36">
        <v>26000</v>
      </c>
      <c r="I46" s="36">
        <v>48964</v>
      </c>
      <c r="J46" s="36">
        <v>48964</v>
      </c>
      <c r="K46" s="36">
        <v>48964</v>
      </c>
      <c r="L46" s="37">
        <f t="shared" si="4"/>
        <v>1.8832307692307693</v>
      </c>
      <c r="M46" s="38">
        <f t="shared" si="5"/>
        <v>1</v>
      </c>
    </row>
    <row r="47" spans="2:13" x14ac:dyDescent="0.2">
      <c r="B47" s="32"/>
      <c r="C47" s="33"/>
      <c r="D47" s="34"/>
      <c r="E47" s="29">
        <v>5191</v>
      </c>
      <c r="F47" s="30" t="s">
        <v>29</v>
      </c>
      <c r="G47" s="35">
        <f t="shared" si="3"/>
        <v>5000</v>
      </c>
      <c r="H47" s="36">
        <v>5000</v>
      </c>
      <c r="I47" s="36">
        <v>0</v>
      </c>
      <c r="J47" s="36">
        <v>0</v>
      </c>
      <c r="K47" s="36">
        <v>0</v>
      </c>
      <c r="L47" s="37">
        <f t="shared" si="4"/>
        <v>0</v>
      </c>
      <c r="M47" s="38">
        <f t="shared" si="5"/>
        <v>0</v>
      </c>
    </row>
    <row r="48" spans="2:13" x14ac:dyDescent="0.2">
      <c r="B48" s="32" t="s">
        <v>54</v>
      </c>
      <c r="C48" s="33"/>
      <c r="D48" s="34" t="s">
        <v>55</v>
      </c>
      <c r="E48" s="29">
        <v>5111</v>
      </c>
      <c r="F48" s="30" t="s">
        <v>28</v>
      </c>
      <c r="G48" s="35">
        <f t="shared" si="3"/>
        <v>16400</v>
      </c>
      <c r="H48" s="36">
        <v>16400</v>
      </c>
      <c r="I48" s="36">
        <v>18008</v>
      </c>
      <c r="J48" s="36">
        <v>18008</v>
      </c>
      <c r="K48" s="36">
        <v>18008</v>
      </c>
      <c r="L48" s="37">
        <f t="shared" si="4"/>
        <v>1.098048780487805</v>
      </c>
      <c r="M48" s="38">
        <f t="shared" si="5"/>
        <v>1</v>
      </c>
    </row>
    <row r="49" spans="2:13" x14ac:dyDescent="0.2">
      <c r="B49" s="32"/>
      <c r="C49" s="33"/>
      <c r="D49" s="34"/>
      <c r="E49" s="29">
        <v>5151</v>
      </c>
      <c r="F49" s="30" t="s">
        <v>23</v>
      </c>
      <c r="G49" s="35">
        <f t="shared" si="3"/>
        <v>135600</v>
      </c>
      <c r="H49" s="36">
        <v>135600</v>
      </c>
      <c r="I49" s="36">
        <v>104516</v>
      </c>
      <c r="J49" s="36">
        <v>104516</v>
      </c>
      <c r="K49" s="36">
        <v>104516</v>
      </c>
      <c r="L49" s="37">
        <f t="shared" si="4"/>
        <v>0.77076696165191738</v>
      </c>
      <c r="M49" s="38">
        <f t="shared" si="5"/>
        <v>1</v>
      </c>
    </row>
    <row r="50" spans="2:13" x14ac:dyDescent="0.2">
      <c r="B50" s="32"/>
      <c r="C50" s="33"/>
      <c r="D50" s="34"/>
      <c r="E50" s="29">
        <v>5191</v>
      </c>
      <c r="F50" s="30" t="s">
        <v>29</v>
      </c>
      <c r="G50" s="35">
        <f t="shared" si="3"/>
        <v>0</v>
      </c>
      <c r="H50" s="36">
        <v>0</v>
      </c>
      <c r="I50" s="36">
        <v>0</v>
      </c>
      <c r="J50" s="36">
        <v>0</v>
      </c>
      <c r="K50" s="36">
        <v>0</v>
      </c>
      <c r="L50" s="37">
        <f t="shared" si="4"/>
        <v>0</v>
      </c>
      <c r="M50" s="38">
        <f t="shared" si="5"/>
        <v>0</v>
      </c>
    </row>
    <row r="51" spans="2:13" x14ac:dyDescent="0.2">
      <c r="B51" s="32"/>
      <c r="C51" s="33"/>
      <c r="D51" s="34"/>
      <c r="E51" s="29">
        <v>5231</v>
      </c>
      <c r="F51" s="30" t="s">
        <v>39</v>
      </c>
      <c r="G51" s="35">
        <f t="shared" si="3"/>
        <v>0</v>
      </c>
      <c r="H51" s="36">
        <v>0</v>
      </c>
      <c r="I51" s="36">
        <v>0</v>
      </c>
      <c r="J51" s="36">
        <v>0</v>
      </c>
      <c r="K51" s="36">
        <v>0</v>
      </c>
      <c r="L51" s="37">
        <f t="shared" si="4"/>
        <v>0</v>
      </c>
      <c r="M51" s="38">
        <f t="shared" si="5"/>
        <v>0</v>
      </c>
    </row>
    <row r="52" spans="2:13" x14ac:dyDescent="0.2">
      <c r="B52" s="32"/>
      <c r="C52" s="33"/>
      <c r="D52" s="34"/>
      <c r="E52" s="29">
        <v>5671</v>
      </c>
      <c r="F52" s="30" t="s">
        <v>40</v>
      </c>
      <c r="G52" s="35">
        <f t="shared" si="3"/>
        <v>0</v>
      </c>
      <c r="H52" s="36">
        <v>0</v>
      </c>
      <c r="I52" s="36">
        <v>0</v>
      </c>
      <c r="J52" s="36">
        <v>0</v>
      </c>
      <c r="K52" s="36">
        <v>0</v>
      </c>
      <c r="L52" s="37">
        <f t="shared" si="4"/>
        <v>0</v>
      </c>
      <c r="M52" s="38">
        <f t="shared" si="5"/>
        <v>0</v>
      </c>
    </row>
    <row r="53" spans="2:13" x14ac:dyDescent="0.2">
      <c r="B53" s="32" t="s">
        <v>56</v>
      </c>
      <c r="C53" s="33"/>
      <c r="D53" s="34" t="s">
        <v>57</v>
      </c>
      <c r="E53" s="29">
        <v>5111</v>
      </c>
      <c r="F53" s="30" t="s">
        <v>28</v>
      </c>
      <c r="G53" s="35">
        <f t="shared" si="3"/>
        <v>0</v>
      </c>
      <c r="H53" s="36">
        <v>0</v>
      </c>
      <c r="I53" s="36">
        <v>11635</v>
      </c>
      <c r="J53" s="36">
        <v>11495</v>
      </c>
      <c r="K53" s="36">
        <v>11495</v>
      </c>
      <c r="L53" s="37">
        <f t="shared" si="4"/>
        <v>0</v>
      </c>
      <c r="M53" s="38">
        <f t="shared" si="5"/>
        <v>0.98796733992264718</v>
      </c>
    </row>
    <row r="54" spans="2:13" x14ac:dyDescent="0.2">
      <c r="B54" s="32"/>
      <c r="C54" s="33"/>
      <c r="D54" s="34"/>
      <c r="E54" s="29">
        <v>5151</v>
      </c>
      <c r="F54" s="30" t="s">
        <v>23</v>
      </c>
      <c r="G54" s="35">
        <f t="shared" si="3"/>
        <v>0</v>
      </c>
      <c r="H54" s="36">
        <v>0</v>
      </c>
      <c r="I54" s="36">
        <v>10255</v>
      </c>
      <c r="J54" s="36">
        <v>9425.01</v>
      </c>
      <c r="K54" s="36">
        <v>9425.01</v>
      </c>
      <c r="L54" s="37">
        <f t="shared" si="4"/>
        <v>0</v>
      </c>
      <c r="M54" s="38">
        <f t="shared" si="5"/>
        <v>0.91906484641638231</v>
      </c>
    </row>
    <row r="55" spans="2:13" x14ac:dyDescent="0.2">
      <c r="B55" s="32" t="s">
        <v>58</v>
      </c>
      <c r="C55" s="33"/>
      <c r="D55" s="34" t="s">
        <v>59</v>
      </c>
      <c r="E55" s="29">
        <v>5111</v>
      </c>
      <c r="F55" s="30" t="s">
        <v>28</v>
      </c>
      <c r="G55" s="35">
        <f t="shared" si="3"/>
        <v>15000</v>
      </c>
      <c r="H55" s="36">
        <v>15000</v>
      </c>
      <c r="I55" s="36">
        <v>1700</v>
      </c>
      <c r="J55" s="36">
        <v>1700</v>
      </c>
      <c r="K55" s="36">
        <v>1700</v>
      </c>
      <c r="L55" s="37">
        <f t="shared" si="4"/>
        <v>0.11333333333333333</v>
      </c>
      <c r="M55" s="38">
        <f t="shared" si="5"/>
        <v>1</v>
      </c>
    </row>
    <row r="56" spans="2:13" x14ac:dyDescent="0.2">
      <c r="B56" s="32"/>
      <c r="C56" s="33"/>
      <c r="D56" s="34"/>
      <c r="E56" s="29">
        <v>5121</v>
      </c>
      <c r="F56" s="30" t="s">
        <v>60</v>
      </c>
      <c r="G56" s="35">
        <f t="shared" si="3"/>
        <v>100000</v>
      </c>
      <c r="H56" s="36">
        <v>100000</v>
      </c>
      <c r="I56" s="36">
        <v>0</v>
      </c>
      <c r="J56" s="36">
        <v>0</v>
      </c>
      <c r="K56" s="36">
        <v>0</v>
      </c>
      <c r="L56" s="37">
        <f t="shared" si="4"/>
        <v>0</v>
      </c>
      <c r="M56" s="38">
        <f t="shared" si="5"/>
        <v>0</v>
      </c>
    </row>
    <row r="57" spans="2:13" x14ac:dyDescent="0.2">
      <c r="B57" s="32"/>
      <c r="C57" s="33"/>
      <c r="D57" s="34"/>
      <c r="E57" s="29">
        <v>5151</v>
      </c>
      <c r="F57" s="30" t="s">
        <v>23</v>
      </c>
      <c r="G57" s="35">
        <f t="shared" si="3"/>
        <v>45000</v>
      </c>
      <c r="H57" s="36">
        <v>45000</v>
      </c>
      <c r="I57" s="36">
        <v>43380.03</v>
      </c>
      <c r="J57" s="36">
        <v>43380.03</v>
      </c>
      <c r="K57" s="36">
        <v>43380.03</v>
      </c>
      <c r="L57" s="37">
        <f t="shared" si="4"/>
        <v>0.96400066666666662</v>
      </c>
      <c r="M57" s="38">
        <f t="shared" si="5"/>
        <v>1</v>
      </c>
    </row>
    <row r="58" spans="2:13" x14ac:dyDescent="0.2">
      <c r="B58" s="32"/>
      <c r="C58" s="33"/>
      <c r="D58" s="34"/>
      <c r="E58" s="29">
        <v>5191</v>
      </c>
      <c r="F58" s="30" t="s">
        <v>29</v>
      </c>
      <c r="G58" s="35">
        <f t="shared" si="3"/>
        <v>300000</v>
      </c>
      <c r="H58" s="36">
        <v>300000</v>
      </c>
      <c r="I58" s="36">
        <v>58464</v>
      </c>
      <c r="J58" s="36">
        <v>58464</v>
      </c>
      <c r="K58" s="36">
        <v>58464</v>
      </c>
      <c r="L58" s="37">
        <f t="shared" si="4"/>
        <v>0.19488</v>
      </c>
      <c r="M58" s="38">
        <f t="shared" si="5"/>
        <v>1</v>
      </c>
    </row>
    <row r="59" spans="2:13" x14ac:dyDescent="0.2">
      <c r="B59" s="32"/>
      <c r="C59" s="33"/>
      <c r="D59" s="34"/>
      <c r="E59" s="29">
        <v>5211</v>
      </c>
      <c r="F59" s="30" t="s">
        <v>45</v>
      </c>
      <c r="G59" s="35">
        <f t="shared" si="3"/>
        <v>80000</v>
      </c>
      <c r="H59" s="36">
        <v>80000</v>
      </c>
      <c r="I59" s="36">
        <v>0</v>
      </c>
      <c r="J59" s="36">
        <v>0</v>
      </c>
      <c r="K59" s="36">
        <v>0</v>
      </c>
      <c r="L59" s="37">
        <f t="shared" si="4"/>
        <v>0</v>
      </c>
      <c r="M59" s="38">
        <f t="shared" si="5"/>
        <v>0</v>
      </c>
    </row>
    <row r="60" spans="2:13" x14ac:dyDescent="0.2">
      <c r="B60" s="32"/>
      <c r="C60" s="33"/>
      <c r="D60" s="34"/>
      <c r="E60" s="29">
        <v>5291</v>
      </c>
      <c r="F60" s="30" t="s">
        <v>46</v>
      </c>
      <c r="G60" s="35">
        <f t="shared" si="3"/>
        <v>0</v>
      </c>
      <c r="H60" s="36">
        <v>0</v>
      </c>
      <c r="I60" s="36">
        <v>28800</v>
      </c>
      <c r="J60" s="36">
        <v>28800</v>
      </c>
      <c r="K60" s="36">
        <v>28800</v>
      </c>
      <c r="L60" s="37">
        <f t="shared" si="4"/>
        <v>0</v>
      </c>
      <c r="M60" s="38">
        <f t="shared" si="5"/>
        <v>1</v>
      </c>
    </row>
    <row r="61" spans="2:13" x14ac:dyDescent="0.2">
      <c r="B61" s="32"/>
      <c r="C61" s="33"/>
      <c r="D61" s="34"/>
      <c r="E61" s="29">
        <v>5411</v>
      </c>
      <c r="F61" s="30" t="s">
        <v>49</v>
      </c>
      <c r="G61" s="35">
        <f t="shared" si="3"/>
        <v>1200000</v>
      </c>
      <c r="H61" s="36">
        <v>1200000</v>
      </c>
      <c r="I61" s="36">
        <v>0</v>
      </c>
      <c r="J61" s="36">
        <v>0</v>
      </c>
      <c r="K61" s="36">
        <v>0</v>
      </c>
      <c r="L61" s="37">
        <f t="shared" si="4"/>
        <v>0</v>
      </c>
      <c r="M61" s="38">
        <f t="shared" si="5"/>
        <v>0</v>
      </c>
    </row>
    <row r="62" spans="2:13" x14ac:dyDescent="0.2">
      <c r="B62" s="32"/>
      <c r="C62" s="33"/>
      <c r="D62" s="34"/>
      <c r="E62" s="29">
        <v>5621</v>
      </c>
      <c r="F62" s="30" t="s">
        <v>34</v>
      </c>
      <c r="G62" s="35">
        <f t="shared" si="3"/>
        <v>0</v>
      </c>
      <c r="H62" s="36">
        <v>0</v>
      </c>
      <c r="I62" s="36">
        <v>65640</v>
      </c>
      <c r="J62" s="36">
        <v>65640</v>
      </c>
      <c r="K62" s="36">
        <v>65640</v>
      </c>
      <c r="L62" s="37">
        <f t="shared" si="4"/>
        <v>0</v>
      </c>
      <c r="M62" s="38">
        <f t="shared" si="5"/>
        <v>1</v>
      </c>
    </row>
    <row r="63" spans="2:13" x14ac:dyDescent="0.2">
      <c r="B63" s="32"/>
      <c r="C63" s="33"/>
      <c r="D63" s="34"/>
      <c r="E63" s="29">
        <v>5651</v>
      </c>
      <c r="F63" s="30" t="s">
        <v>36</v>
      </c>
      <c r="G63" s="35">
        <f t="shared" si="3"/>
        <v>5000</v>
      </c>
      <c r="H63" s="36">
        <v>5000</v>
      </c>
      <c r="I63" s="36">
        <v>0</v>
      </c>
      <c r="J63" s="36">
        <v>0</v>
      </c>
      <c r="K63" s="36">
        <v>0</v>
      </c>
      <c r="L63" s="37">
        <f t="shared" si="4"/>
        <v>0</v>
      </c>
      <c r="M63" s="38">
        <f t="shared" si="5"/>
        <v>0</v>
      </c>
    </row>
    <row r="64" spans="2:13" x14ac:dyDescent="0.2">
      <c r="B64" s="32"/>
      <c r="C64" s="33"/>
      <c r="D64" s="34"/>
      <c r="E64" s="29">
        <v>5661</v>
      </c>
      <c r="F64" s="30" t="s">
        <v>61</v>
      </c>
      <c r="G64" s="35">
        <f t="shared" si="3"/>
        <v>0</v>
      </c>
      <c r="H64" s="36">
        <v>0</v>
      </c>
      <c r="I64" s="36">
        <v>32113.439999999999</v>
      </c>
      <c r="J64" s="36">
        <v>32113.439999999999</v>
      </c>
      <c r="K64" s="36">
        <v>32113.439999999999</v>
      </c>
      <c r="L64" s="37">
        <f t="shared" si="4"/>
        <v>0</v>
      </c>
      <c r="M64" s="38">
        <f t="shared" si="5"/>
        <v>1</v>
      </c>
    </row>
    <row r="65" spans="2:13" x14ac:dyDescent="0.2">
      <c r="B65" s="32"/>
      <c r="C65" s="33"/>
      <c r="D65" s="34"/>
      <c r="E65" s="29">
        <v>5671</v>
      </c>
      <c r="F65" s="30" t="s">
        <v>40</v>
      </c>
      <c r="G65" s="35">
        <f t="shared" si="3"/>
        <v>20000</v>
      </c>
      <c r="H65" s="36">
        <v>20000</v>
      </c>
      <c r="I65" s="36">
        <v>21123.11</v>
      </c>
      <c r="J65" s="36">
        <v>21123.11</v>
      </c>
      <c r="K65" s="36">
        <v>21123.11</v>
      </c>
      <c r="L65" s="37">
        <f t="shared" si="4"/>
        <v>1.0561555</v>
      </c>
      <c r="M65" s="38">
        <f t="shared" si="5"/>
        <v>1</v>
      </c>
    </row>
    <row r="66" spans="2:13" x14ac:dyDescent="0.2">
      <c r="B66" s="32"/>
      <c r="C66" s="33"/>
      <c r="D66" s="34"/>
      <c r="E66" s="29">
        <v>5691</v>
      </c>
      <c r="F66" s="30" t="s">
        <v>62</v>
      </c>
      <c r="G66" s="35">
        <f t="shared" si="3"/>
        <v>1000000</v>
      </c>
      <c r="H66" s="36">
        <v>1000000</v>
      </c>
      <c r="I66" s="36">
        <v>70760</v>
      </c>
      <c r="J66" s="36">
        <v>70760</v>
      </c>
      <c r="K66" s="36">
        <v>70760</v>
      </c>
      <c r="L66" s="37">
        <f t="shared" si="4"/>
        <v>7.0760000000000003E-2</v>
      </c>
      <c r="M66" s="38">
        <f t="shared" si="5"/>
        <v>1</v>
      </c>
    </row>
    <row r="67" spans="2:13" x14ac:dyDescent="0.2">
      <c r="B67" s="32" t="s">
        <v>63</v>
      </c>
      <c r="C67" s="33"/>
      <c r="D67" s="34" t="s">
        <v>64</v>
      </c>
      <c r="E67" s="29">
        <v>5231</v>
      </c>
      <c r="F67" s="30" t="s">
        <v>39</v>
      </c>
      <c r="G67" s="35">
        <f t="shared" si="3"/>
        <v>30000</v>
      </c>
      <c r="H67" s="36">
        <v>30000</v>
      </c>
      <c r="I67" s="36">
        <v>16999</v>
      </c>
      <c r="J67" s="36">
        <v>16999</v>
      </c>
      <c r="K67" s="36">
        <v>16999</v>
      </c>
      <c r="L67" s="37">
        <f t="shared" si="4"/>
        <v>0.56663333333333332</v>
      </c>
      <c r="M67" s="38">
        <f t="shared" si="5"/>
        <v>1</v>
      </c>
    </row>
    <row r="68" spans="2:13" x14ac:dyDescent="0.2">
      <c r="B68" s="32"/>
      <c r="C68" s="33"/>
      <c r="D68" s="34"/>
      <c r="E68" s="29">
        <v>5611</v>
      </c>
      <c r="F68" s="30" t="s">
        <v>33</v>
      </c>
      <c r="G68" s="35">
        <f t="shared" si="3"/>
        <v>38000</v>
      </c>
      <c r="H68" s="36">
        <v>38000</v>
      </c>
      <c r="I68" s="36">
        <v>37687.199999999997</v>
      </c>
      <c r="J68" s="36">
        <v>37687.199999999997</v>
      </c>
      <c r="K68" s="36">
        <v>37687.199999999997</v>
      </c>
      <c r="L68" s="37">
        <f t="shared" si="4"/>
        <v>0.99176842105263152</v>
      </c>
      <c r="M68" s="38">
        <f t="shared" si="5"/>
        <v>1</v>
      </c>
    </row>
    <row r="69" spans="2:13" x14ac:dyDescent="0.2">
      <c r="B69" s="32"/>
      <c r="C69" s="33"/>
      <c r="D69" s="34"/>
      <c r="E69" s="29">
        <v>5671</v>
      </c>
      <c r="F69" s="30" t="s">
        <v>40</v>
      </c>
      <c r="G69" s="35">
        <f t="shared" si="3"/>
        <v>0</v>
      </c>
      <c r="H69" s="36">
        <v>0</v>
      </c>
      <c r="I69" s="36">
        <v>47656</v>
      </c>
      <c r="J69" s="36">
        <v>47656</v>
      </c>
      <c r="K69" s="36">
        <v>47656</v>
      </c>
      <c r="L69" s="37">
        <f t="shared" si="4"/>
        <v>0</v>
      </c>
      <c r="M69" s="38">
        <f t="shared" si="5"/>
        <v>1</v>
      </c>
    </row>
    <row r="70" spans="2:13" x14ac:dyDescent="0.2">
      <c r="B70" s="32" t="s">
        <v>65</v>
      </c>
      <c r="C70" s="33"/>
      <c r="D70" s="34" t="s">
        <v>66</v>
      </c>
      <c r="E70" s="29">
        <v>5151</v>
      </c>
      <c r="F70" s="30" t="s">
        <v>23</v>
      </c>
      <c r="G70" s="35">
        <f t="shared" si="3"/>
        <v>0</v>
      </c>
      <c r="H70" s="36">
        <v>0</v>
      </c>
      <c r="I70" s="36">
        <v>25000</v>
      </c>
      <c r="J70" s="36">
        <v>20120</v>
      </c>
      <c r="K70" s="36">
        <v>20120</v>
      </c>
      <c r="L70" s="37">
        <f t="shared" si="4"/>
        <v>0</v>
      </c>
      <c r="M70" s="38">
        <f t="shared" si="5"/>
        <v>0.80479999999999996</v>
      </c>
    </row>
    <row r="71" spans="2:13" x14ac:dyDescent="0.2">
      <c r="B71" s="32"/>
      <c r="C71" s="33"/>
      <c r="D71" s="34"/>
      <c r="E71" s="29">
        <v>5211</v>
      </c>
      <c r="F71" s="30" t="s">
        <v>45</v>
      </c>
      <c r="G71" s="35">
        <f t="shared" si="3"/>
        <v>0</v>
      </c>
      <c r="H71" s="36">
        <v>0</v>
      </c>
      <c r="I71" s="36">
        <v>25000</v>
      </c>
      <c r="J71" s="36">
        <v>22510</v>
      </c>
      <c r="K71" s="36">
        <v>22510</v>
      </c>
      <c r="L71" s="37">
        <f t="shared" si="4"/>
        <v>0</v>
      </c>
      <c r="M71" s="38">
        <f t="shared" si="5"/>
        <v>0.90039999999999998</v>
      </c>
    </row>
    <row r="72" spans="2:13" x14ac:dyDescent="0.2">
      <c r="B72" s="32"/>
      <c r="C72" s="33"/>
      <c r="D72" s="34"/>
      <c r="E72" s="29">
        <v>5411</v>
      </c>
      <c r="F72" s="30" t="s">
        <v>49</v>
      </c>
      <c r="G72" s="35">
        <f t="shared" si="3"/>
        <v>0</v>
      </c>
      <c r="H72" s="36">
        <v>0</v>
      </c>
      <c r="I72" s="36">
        <v>1180000</v>
      </c>
      <c r="J72" s="36">
        <v>0</v>
      </c>
      <c r="K72" s="36">
        <v>0</v>
      </c>
      <c r="L72" s="37">
        <f t="shared" si="4"/>
        <v>0</v>
      </c>
      <c r="M72" s="38">
        <f t="shared" si="5"/>
        <v>0</v>
      </c>
    </row>
    <row r="73" spans="2:13" x14ac:dyDescent="0.2">
      <c r="B73" s="32"/>
      <c r="C73" s="33"/>
      <c r="D73" s="34"/>
      <c r="E73" s="29">
        <v>5671</v>
      </c>
      <c r="F73" s="30" t="s">
        <v>40</v>
      </c>
      <c r="G73" s="35">
        <f t="shared" ref="G73:G101" si="6">+H73</f>
        <v>0</v>
      </c>
      <c r="H73" s="36">
        <v>0</v>
      </c>
      <c r="I73" s="36">
        <v>5500</v>
      </c>
      <c r="J73" s="36">
        <v>4658</v>
      </c>
      <c r="K73" s="36">
        <v>4658</v>
      </c>
      <c r="L73" s="37">
        <f t="shared" ref="L73:L101" si="7">IFERROR(K73/H73,0)</f>
        <v>0</v>
      </c>
      <c r="M73" s="38">
        <f t="shared" ref="M73:M101" si="8">IFERROR(K73/I73,0)</f>
        <v>0.84690909090909094</v>
      </c>
    </row>
    <row r="74" spans="2:13" x14ac:dyDescent="0.2">
      <c r="B74" s="32" t="s">
        <v>67</v>
      </c>
      <c r="C74" s="33"/>
      <c r="D74" s="34" t="s">
        <v>68</v>
      </c>
      <c r="E74" s="29">
        <v>5111</v>
      </c>
      <c r="F74" s="30" t="s">
        <v>28</v>
      </c>
      <c r="G74" s="35">
        <f t="shared" si="6"/>
        <v>0</v>
      </c>
      <c r="H74" s="36">
        <v>0</v>
      </c>
      <c r="I74" s="36">
        <v>20000</v>
      </c>
      <c r="J74" s="36">
        <v>18750.009999999998</v>
      </c>
      <c r="K74" s="36">
        <v>18750.009999999998</v>
      </c>
      <c r="L74" s="37">
        <f t="shared" si="7"/>
        <v>0</v>
      </c>
      <c r="M74" s="38">
        <f t="shared" si="8"/>
        <v>0.93750049999999996</v>
      </c>
    </row>
    <row r="75" spans="2:13" x14ac:dyDescent="0.2">
      <c r="B75" s="32"/>
      <c r="C75" s="33"/>
      <c r="D75" s="34"/>
      <c r="E75" s="29">
        <v>5151</v>
      </c>
      <c r="F75" s="30" t="s">
        <v>23</v>
      </c>
      <c r="G75" s="35">
        <f t="shared" si="6"/>
        <v>0</v>
      </c>
      <c r="H75" s="36">
        <v>0</v>
      </c>
      <c r="I75" s="36">
        <v>6000</v>
      </c>
      <c r="J75" s="36">
        <v>5450</v>
      </c>
      <c r="K75" s="36">
        <v>5450</v>
      </c>
      <c r="L75" s="37">
        <f t="shared" si="7"/>
        <v>0</v>
      </c>
      <c r="M75" s="38">
        <f t="shared" si="8"/>
        <v>0.90833333333333333</v>
      </c>
    </row>
    <row r="76" spans="2:13" x14ac:dyDescent="0.2">
      <c r="B76" s="32"/>
      <c r="C76" s="33"/>
      <c r="D76" s="34"/>
      <c r="E76" s="29">
        <v>5611</v>
      </c>
      <c r="F76" s="30" t="s">
        <v>33</v>
      </c>
      <c r="G76" s="35">
        <f t="shared" si="6"/>
        <v>0</v>
      </c>
      <c r="H76" s="36">
        <v>0</v>
      </c>
      <c r="I76" s="36">
        <v>0</v>
      </c>
      <c r="J76" s="36">
        <v>0</v>
      </c>
      <c r="K76" s="36">
        <v>0</v>
      </c>
      <c r="L76" s="37">
        <f t="shared" si="7"/>
        <v>0</v>
      </c>
      <c r="M76" s="38">
        <f t="shared" si="8"/>
        <v>0</v>
      </c>
    </row>
    <row r="77" spans="2:13" x14ac:dyDescent="0.2">
      <c r="B77" s="32"/>
      <c r="C77" s="33"/>
      <c r="D77" s="34"/>
      <c r="E77" s="29">
        <v>5671</v>
      </c>
      <c r="F77" s="30" t="s">
        <v>40</v>
      </c>
      <c r="G77" s="35">
        <f t="shared" si="6"/>
        <v>0</v>
      </c>
      <c r="H77" s="36">
        <v>0</v>
      </c>
      <c r="I77" s="36">
        <v>40000</v>
      </c>
      <c r="J77" s="36">
        <v>39048</v>
      </c>
      <c r="K77" s="36">
        <v>39048</v>
      </c>
      <c r="L77" s="37">
        <f t="shared" si="7"/>
        <v>0</v>
      </c>
      <c r="M77" s="38">
        <f t="shared" si="8"/>
        <v>0.97619999999999996</v>
      </c>
    </row>
    <row r="78" spans="2:13" x14ac:dyDescent="0.2">
      <c r="B78" s="32" t="s">
        <v>69</v>
      </c>
      <c r="C78" s="33"/>
      <c r="D78" s="34" t="s">
        <v>70</v>
      </c>
      <c r="E78" s="29">
        <v>5111</v>
      </c>
      <c r="F78" s="30" t="s">
        <v>28</v>
      </c>
      <c r="G78" s="35">
        <f t="shared" si="6"/>
        <v>0</v>
      </c>
      <c r="H78" s="36">
        <v>0</v>
      </c>
      <c r="I78" s="36">
        <v>7000</v>
      </c>
      <c r="J78" s="36">
        <v>0</v>
      </c>
      <c r="K78" s="36">
        <v>0</v>
      </c>
      <c r="L78" s="37">
        <f t="shared" si="7"/>
        <v>0</v>
      </c>
      <c r="M78" s="38">
        <f t="shared" si="8"/>
        <v>0</v>
      </c>
    </row>
    <row r="79" spans="2:13" x14ac:dyDescent="0.2">
      <c r="B79" s="32"/>
      <c r="C79" s="33"/>
      <c r="D79" s="34"/>
      <c r="E79" s="29">
        <v>5151</v>
      </c>
      <c r="F79" s="30" t="s">
        <v>23</v>
      </c>
      <c r="G79" s="35">
        <f t="shared" si="6"/>
        <v>0</v>
      </c>
      <c r="H79" s="36">
        <v>0</v>
      </c>
      <c r="I79" s="36">
        <v>21000</v>
      </c>
      <c r="J79" s="36">
        <v>21000</v>
      </c>
      <c r="K79" s="36">
        <v>21000</v>
      </c>
      <c r="L79" s="37">
        <f t="shared" si="7"/>
        <v>0</v>
      </c>
      <c r="M79" s="38">
        <f t="shared" si="8"/>
        <v>1</v>
      </c>
    </row>
    <row r="80" spans="2:13" x14ac:dyDescent="0.2">
      <c r="B80" s="32"/>
      <c r="C80" s="33"/>
      <c r="D80" s="34"/>
      <c r="E80" s="29">
        <v>5311</v>
      </c>
      <c r="F80" s="30" t="s">
        <v>47</v>
      </c>
      <c r="G80" s="35">
        <f t="shared" si="6"/>
        <v>0</v>
      </c>
      <c r="H80" s="36">
        <v>0</v>
      </c>
      <c r="I80" s="36">
        <v>45000</v>
      </c>
      <c r="J80" s="36">
        <v>0</v>
      </c>
      <c r="K80" s="36">
        <v>0</v>
      </c>
      <c r="L80" s="37">
        <f t="shared" si="7"/>
        <v>0</v>
      </c>
      <c r="M80" s="38">
        <f t="shared" si="8"/>
        <v>0</v>
      </c>
    </row>
    <row r="81" spans="2:13" x14ac:dyDescent="0.2">
      <c r="B81" s="32"/>
      <c r="C81" s="33"/>
      <c r="D81" s="34"/>
      <c r="E81" s="29">
        <v>5321</v>
      </c>
      <c r="F81" s="30" t="s">
        <v>48</v>
      </c>
      <c r="G81" s="35">
        <f t="shared" si="6"/>
        <v>0</v>
      </c>
      <c r="H81" s="36">
        <v>0</v>
      </c>
      <c r="I81" s="36">
        <v>7000</v>
      </c>
      <c r="J81" s="36">
        <v>0</v>
      </c>
      <c r="K81" s="36">
        <v>0</v>
      </c>
      <c r="L81" s="37">
        <f t="shared" si="7"/>
        <v>0</v>
      </c>
      <c r="M81" s="38">
        <f t="shared" si="8"/>
        <v>0</v>
      </c>
    </row>
    <row r="82" spans="2:13" x14ac:dyDescent="0.2">
      <c r="B82" s="32"/>
      <c r="C82" s="33"/>
      <c r="D82" s="34"/>
      <c r="E82" s="29">
        <v>5411</v>
      </c>
      <c r="F82" s="30" t="s">
        <v>49</v>
      </c>
      <c r="G82" s="35">
        <f t="shared" si="6"/>
        <v>0</v>
      </c>
      <c r="H82" s="36">
        <v>0</v>
      </c>
      <c r="I82" s="36">
        <v>500000</v>
      </c>
      <c r="J82" s="36">
        <v>491100</v>
      </c>
      <c r="K82" s="36">
        <v>491100</v>
      </c>
      <c r="L82" s="37">
        <f t="shared" si="7"/>
        <v>0</v>
      </c>
      <c r="M82" s="38">
        <f t="shared" si="8"/>
        <v>0.98219999999999996</v>
      </c>
    </row>
    <row r="83" spans="2:13" x14ac:dyDescent="0.2">
      <c r="B83" s="32" t="s">
        <v>71</v>
      </c>
      <c r="C83" s="33"/>
      <c r="D83" s="34" t="s">
        <v>72</v>
      </c>
      <c r="E83" s="29">
        <v>5111</v>
      </c>
      <c r="F83" s="30" t="s">
        <v>28</v>
      </c>
      <c r="G83" s="35">
        <f t="shared" si="6"/>
        <v>0</v>
      </c>
      <c r="H83" s="36">
        <v>0</v>
      </c>
      <c r="I83" s="36">
        <v>3000</v>
      </c>
      <c r="J83" s="36">
        <v>2490</v>
      </c>
      <c r="K83" s="36">
        <v>2490</v>
      </c>
      <c r="L83" s="37">
        <f t="shared" si="7"/>
        <v>0</v>
      </c>
      <c r="M83" s="38">
        <f t="shared" si="8"/>
        <v>0.83</v>
      </c>
    </row>
    <row r="84" spans="2:13" x14ac:dyDescent="0.2">
      <c r="B84" s="32"/>
      <c r="C84" s="33"/>
      <c r="D84" s="34"/>
      <c r="E84" s="29">
        <v>5151</v>
      </c>
      <c r="F84" s="30" t="s">
        <v>23</v>
      </c>
      <c r="G84" s="35">
        <f t="shared" si="6"/>
        <v>0</v>
      </c>
      <c r="H84" s="36">
        <v>0</v>
      </c>
      <c r="I84" s="36">
        <v>21500</v>
      </c>
      <c r="J84" s="36">
        <v>10870</v>
      </c>
      <c r="K84" s="36">
        <v>10870</v>
      </c>
      <c r="L84" s="37">
        <f t="shared" si="7"/>
        <v>0</v>
      </c>
      <c r="M84" s="38">
        <f t="shared" si="8"/>
        <v>0.50558139534883717</v>
      </c>
    </row>
    <row r="85" spans="2:13" x14ac:dyDescent="0.2">
      <c r="B85" s="32"/>
      <c r="C85" s="33"/>
      <c r="D85" s="34"/>
      <c r="E85" s="29">
        <v>5811</v>
      </c>
      <c r="F85" s="30" t="s">
        <v>73</v>
      </c>
      <c r="G85" s="35">
        <f t="shared" si="6"/>
        <v>0</v>
      </c>
      <c r="H85" s="36">
        <v>0</v>
      </c>
      <c r="I85" s="36">
        <v>100000</v>
      </c>
      <c r="J85" s="36">
        <v>0</v>
      </c>
      <c r="K85" s="36">
        <v>0</v>
      </c>
      <c r="L85" s="37">
        <f t="shared" si="7"/>
        <v>0</v>
      </c>
      <c r="M85" s="38">
        <f t="shared" si="8"/>
        <v>0</v>
      </c>
    </row>
    <row r="86" spans="2:13" x14ac:dyDescent="0.2">
      <c r="B86" s="32" t="s">
        <v>74</v>
      </c>
      <c r="C86" s="33"/>
      <c r="D86" s="34" t="s">
        <v>75</v>
      </c>
      <c r="E86" s="29">
        <v>5111</v>
      </c>
      <c r="F86" s="30" t="s">
        <v>28</v>
      </c>
      <c r="G86" s="35">
        <f t="shared" si="6"/>
        <v>10000</v>
      </c>
      <c r="H86" s="36">
        <v>10000</v>
      </c>
      <c r="I86" s="36">
        <v>26999.06</v>
      </c>
      <c r="J86" s="36">
        <v>26999.06</v>
      </c>
      <c r="K86" s="36">
        <v>26999.06</v>
      </c>
      <c r="L86" s="37">
        <f t="shared" si="7"/>
        <v>2.6999059999999999</v>
      </c>
      <c r="M86" s="38">
        <f t="shared" si="8"/>
        <v>1</v>
      </c>
    </row>
    <row r="87" spans="2:13" x14ac:dyDescent="0.2">
      <c r="B87" s="32"/>
      <c r="C87" s="33"/>
      <c r="D87" s="34"/>
      <c r="E87" s="29">
        <v>5151</v>
      </c>
      <c r="F87" s="30" t="s">
        <v>23</v>
      </c>
      <c r="G87" s="35">
        <f t="shared" si="6"/>
        <v>75000</v>
      </c>
      <c r="H87" s="36">
        <v>75000</v>
      </c>
      <c r="I87" s="36">
        <v>71297</v>
      </c>
      <c r="J87" s="36">
        <v>71297</v>
      </c>
      <c r="K87" s="36">
        <v>71297</v>
      </c>
      <c r="L87" s="37">
        <f t="shared" si="7"/>
        <v>0.95062666666666662</v>
      </c>
      <c r="M87" s="38">
        <f t="shared" si="8"/>
        <v>1</v>
      </c>
    </row>
    <row r="88" spans="2:13" x14ac:dyDescent="0.2">
      <c r="B88" s="32"/>
      <c r="C88" s="33"/>
      <c r="D88" s="34"/>
      <c r="E88" s="29">
        <v>5191</v>
      </c>
      <c r="F88" s="30" t="s">
        <v>29</v>
      </c>
      <c r="G88" s="35">
        <f t="shared" si="6"/>
        <v>10000</v>
      </c>
      <c r="H88" s="36">
        <v>10000</v>
      </c>
      <c r="I88" s="36">
        <v>58962.6</v>
      </c>
      <c r="J88" s="36">
        <v>58962.6</v>
      </c>
      <c r="K88" s="36">
        <v>58962.6</v>
      </c>
      <c r="L88" s="37">
        <f t="shared" si="7"/>
        <v>5.8962599999999998</v>
      </c>
      <c r="M88" s="38">
        <f t="shared" si="8"/>
        <v>1</v>
      </c>
    </row>
    <row r="89" spans="2:13" x14ac:dyDescent="0.2">
      <c r="B89" s="32"/>
      <c r="C89" s="33"/>
      <c r="D89" s="34"/>
      <c r="E89" s="29">
        <v>5211</v>
      </c>
      <c r="F89" s="30" t="s">
        <v>45</v>
      </c>
      <c r="G89" s="35">
        <f t="shared" si="6"/>
        <v>24000</v>
      </c>
      <c r="H89" s="36">
        <v>24000</v>
      </c>
      <c r="I89" s="36">
        <v>28312.01</v>
      </c>
      <c r="J89" s="36">
        <v>28312.01</v>
      </c>
      <c r="K89" s="36">
        <v>28312.01</v>
      </c>
      <c r="L89" s="37">
        <f t="shared" si="7"/>
        <v>1.1796670833333334</v>
      </c>
      <c r="M89" s="38">
        <f t="shared" si="8"/>
        <v>1</v>
      </c>
    </row>
    <row r="90" spans="2:13" x14ac:dyDescent="0.2">
      <c r="B90" s="32"/>
      <c r="C90" s="33"/>
      <c r="D90" s="34"/>
      <c r="E90" s="29">
        <v>5231</v>
      </c>
      <c r="F90" s="30" t="s">
        <v>39</v>
      </c>
      <c r="G90" s="35">
        <f t="shared" si="6"/>
        <v>27000</v>
      </c>
      <c r="H90" s="36">
        <v>27000</v>
      </c>
      <c r="I90" s="36">
        <v>0</v>
      </c>
      <c r="J90" s="36">
        <v>0</v>
      </c>
      <c r="K90" s="36">
        <v>0</v>
      </c>
      <c r="L90" s="37">
        <f t="shared" si="7"/>
        <v>0</v>
      </c>
      <c r="M90" s="38">
        <f t="shared" si="8"/>
        <v>0</v>
      </c>
    </row>
    <row r="91" spans="2:13" x14ac:dyDescent="0.2">
      <c r="B91" s="32"/>
      <c r="C91" s="33"/>
      <c r="D91" s="34"/>
      <c r="E91" s="29">
        <v>5311</v>
      </c>
      <c r="F91" s="30" t="s">
        <v>47</v>
      </c>
      <c r="G91" s="35">
        <f t="shared" si="6"/>
        <v>60000</v>
      </c>
      <c r="H91" s="36">
        <v>60000</v>
      </c>
      <c r="I91" s="36">
        <v>179969.99</v>
      </c>
      <c r="J91" s="36">
        <v>179969.99</v>
      </c>
      <c r="K91" s="36">
        <v>179969.99</v>
      </c>
      <c r="L91" s="37">
        <f t="shared" si="7"/>
        <v>2.9994998333333331</v>
      </c>
      <c r="M91" s="38">
        <f t="shared" si="8"/>
        <v>1</v>
      </c>
    </row>
    <row r="92" spans="2:13" x14ac:dyDescent="0.2">
      <c r="B92" s="32"/>
      <c r="C92" s="33"/>
      <c r="D92" s="34"/>
      <c r="E92" s="29">
        <v>5621</v>
      </c>
      <c r="F92" s="30" t="s">
        <v>34</v>
      </c>
      <c r="G92" s="35">
        <f t="shared" si="6"/>
        <v>0</v>
      </c>
      <c r="H92" s="36">
        <v>0</v>
      </c>
      <c r="I92" s="36">
        <v>2980</v>
      </c>
      <c r="J92" s="36">
        <v>2980</v>
      </c>
      <c r="K92" s="36">
        <v>2980</v>
      </c>
      <c r="L92" s="37">
        <f t="shared" si="7"/>
        <v>0</v>
      </c>
      <c r="M92" s="38">
        <f t="shared" si="8"/>
        <v>1</v>
      </c>
    </row>
    <row r="93" spans="2:13" x14ac:dyDescent="0.2">
      <c r="B93" s="32"/>
      <c r="C93" s="33"/>
      <c r="D93" s="34"/>
      <c r="E93" s="29">
        <v>5651</v>
      </c>
      <c r="F93" s="30" t="s">
        <v>36</v>
      </c>
      <c r="G93" s="35">
        <f t="shared" si="6"/>
        <v>93500</v>
      </c>
      <c r="H93" s="36">
        <v>93500</v>
      </c>
      <c r="I93" s="36">
        <v>88734.2</v>
      </c>
      <c r="J93" s="36">
        <v>88734.2</v>
      </c>
      <c r="K93" s="36">
        <v>88734.2</v>
      </c>
      <c r="L93" s="37">
        <f t="shared" si="7"/>
        <v>0.94902887700534755</v>
      </c>
      <c r="M93" s="38">
        <f t="shared" si="8"/>
        <v>1</v>
      </c>
    </row>
    <row r="94" spans="2:13" x14ac:dyDescent="0.2">
      <c r="B94" s="32"/>
      <c r="C94" s="33"/>
      <c r="D94" s="34"/>
      <c r="E94" s="29">
        <v>5661</v>
      </c>
      <c r="F94" s="30" t="s">
        <v>61</v>
      </c>
      <c r="G94" s="35">
        <f t="shared" si="6"/>
        <v>0</v>
      </c>
      <c r="H94" s="36">
        <v>0</v>
      </c>
      <c r="I94" s="36">
        <v>1550</v>
      </c>
      <c r="J94" s="36">
        <v>1550</v>
      </c>
      <c r="K94" s="36">
        <v>1550</v>
      </c>
      <c r="L94" s="37">
        <f t="shared" si="7"/>
        <v>0</v>
      </c>
      <c r="M94" s="38">
        <f t="shared" si="8"/>
        <v>1</v>
      </c>
    </row>
    <row r="95" spans="2:13" x14ac:dyDescent="0.2">
      <c r="B95" s="32"/>
      <c r="C95" s="33"/>
      <c r="D95" s="34"/>
      <c r="E95" s="29">
        <v>5671</v>
      </c>
      <c r="F95" s="30" t="s">
        <v>40</v>
      </c>
      <c r="G95" s="35">
        <f t="shared" si="6"/>
        <v>58200</v>
      </c>
      <c r="H95" s="36">
        <v>58200</v>
      </c>
      <c r="I95" s="36">
        <v>5549.44</v>
      </c>
      <c r="J95" s="36">
        <v>5549.44</v>
      </c>
      <c r="K95" s="36">
        <v>5549.44</v>
      </c>
      <c r="L95" s="37">
        <f t="shared" si="7"/>
        <v>9.5351202749140884E-2</v>
      </c>
      <c r="M95" s="38">
        <f t="shared" si="8"/>
        <v>1</v>
      </c>
    </row>
    <row r="96" spans="2:13" x14ac:dyDescent="0.2">
      <c r="B96" s="32"/>
      <c r="C96" s="33"/>
      <c r="D96" s="34"/>
      <c r="E96" s="29">
        <v>5691</v>
      </c>
      <c r="F96" s="30" t="s">
        <v>62</v>
      </c>
      <c r="G96" s="35">
        <f t="shared" si="6"/>
        <v>364836.77</v>
      </c>
      <c r="H96" s="36">
        <v>364836.77</v>
      </c>
      <c r="I96" s="36">
        <v>0</v>
      </c>
      <c r="J96" s="36">
        <v>0</v>
      </c>
      <c r="K96" s="36">
        <v>0</v>
      </c>
      <c r="L96" s="37">
        <f t="shared" si="7"/>
        <v>0</v>
      </c>
      <c r="M96" s="38">
        <f t="shared" si="8"/>
        <v>0</v>
      </c>
    </row>
    <row r="97" spans="2:13" x14ac:dyDescent="0.2">
      <c r="B97" s="32" t="s">
        <v>76</v>
      </c>
      <c r="C97" s="33"/>
      <c r="D97" s="34" t="s">
        <v>77</v>
      </c>
      <c r="E97" s="29">
        <v>5651</v>
      </c>
      <c r="F97" s="30" t="s">
        <v>36</v>
      </c>
      <c r="G97" s="35">
        <f t="shared" si="6"/>
        <v>0</v>
      </c>
      <c r="H97" s="36">
        <v>0</v>
      </c>
      <c r="I97" s="36">
        <v>28600</v>
      </c>
      <c r="J97" s="36">
        <v>28600</v>
      </c>
      <c r="K97" s="36">
        <v>28600</v>
      </c>
      <c r="L97" s="37">
        <f t="shared" si="7"/>
        <v>0</v>
      </c>
      <c r="M97" s="38">
        <f t="shared" si="8"/>
        <v>1</v>
      </c>
    </row>
    <row r="98" spans="2:13" x14ac:dyDescent="0.2">
      <c r="B98" s="32"/>
      <c r="C98" s="33"/>
      <c r="D98" s="34"/>
      <c r="E98" s="29">
        <v>5671</v>
      </c>
      <c r="F98" s="30" t="s">
        <v>40</v>
      </c>
      <c r="G98" s="35">
        <f t="shared" si="6"/>
        <v>0</v>
      </c>
      <c r="H98" s="36">
        <v>0</v>
      </c>
      <c r="I98" s="36">
        <v>12000</v>
      </c>
      <c r="J98" s="36">
        <v>0</v>
      </c>
      <c r="K98" s="36">
        <v>0</v>
      </c>
      <c r="L98" s="37">
        <f t="shared" si="7"/>
        <v>0</v>
      </c>
      <c r="M98" s="38">
        <f t="shared" si="8"/>
        <v>0</v>
      </c>
    </row>
    <row r="99" spans="2:13" x14ac:dyDescent="0.2">
      <c r="B99" s="32"/>
      <c r="C99" s="33"/>
      <c r="D99" s="34"/>
      <c r="E99" s="29">
        <v>5691</v>
      </c>
      <c r="F99" s="30" t="s">
        <v>62</v>
      </c>
      <c r="G99" s="35">
        <f t="shared" si="6"/>
        <v>0</v>
      </c>
      <c r="H99" s="36">
        <v>0</v>
      </c>
      <c r="I99" s="36">
        <v>18000</v>
      </c>
      <c r="J99" s="36">
        <v>0</v>
      </c>
      <c r="K99" s="36">
        <v>0</v>
      </c>
      <c r="L99" s="37">
        <f t="shared" si="7"/>
        <v>0</v>
      </c>
      <c r="M99" s="38">
        <f t="shared" si="8"/>
        <v>0</v>
      </c>
    </row>
    <row r="100" spans="2:13" x14ac:dyDescent="0.2">
      <c r="B100" s="32" t="s">
        <v>78</v>
      </c>
      <c r="C100" s="33"/>
      <c r="D100" s="34" t="s">
        <v>79</v>
      </c>
      <c r="E100" s="29">
        <v>5111</v>
      </c>
      <c r="F100" s="30" t="s">
        <v>28</v>
      </c>
      <c r="G100" s="35">
        <f t="shared" si="6"/>
        <v>0</v>
      </c>
      <c r="H100" s="36">
        <v>0</v>
      </c>
      <c r="I100" s="36">
        <v>0</v>
      </c>
      <c r="J100" s="36">
        <v>0</v>
      </c>
      <c r="K100" s="36">
        <v>0</v>
      </c>
      <c r="L100" s="37">
        <f t="shared" si="7"/>
        <v>0</v>
      </c>
      <c r="M100" s="38">
        <f t="shared" si="8"/>
        <v>0</v>
      </c>
    </row>
    <row r="101" spans="2:13" x14ac:dyDescent="0.2">
      <c r="B101" s="32"/>
      <c r="C101" s="33"/>
      <c r="D101" s="34"/>
      <c r="E101" s="29">
        <v>5151</v>
      </c>
      <c r="F101" s="30" t="s">
        <v>23</v>
      </c>
      <c r="G101" s="35">
        <f t="shared" si="6"/>
        <v>0</v>
      </c>
      <c r="H101" s="36">
        <v>0</v>
      </c>
      <c r="I101" s="36">
        <v>32000</v>
      </c>
      <c r="J101" s="36">
        <v>32000</v>
      </c>
      <c r="K101" s="36">
        <v>32000</v>
      </c>
      <c r="L101" s="37">
        <f t="shared" si="7"/>
        <v>0</v>
      </c>
      <c r="M101" s="38">
        <f t="shared" si="8"/>
        <v>1</v>
      </c>
    </row>
    <row r="102" spans="2:13" x14ac:dyDescent="0.2">
      <c r="B102" s="32"/>
      <c r="C102" s="33"/>
      <c r="D102" s="34"/>
      <c r="E102" s="39"/>
      <c r="F102" s="40"/>
      <c r="G102" s="44"/>
      <c r="H102" s="44"/>
      <c r="I102" s="44"/>
      <c r="J102" s="44"/>
      <c r="K102" s="44"/>
      <c r="L102" s="41"/>
      <c r="M102" s="42"/>
    </row>
    <row r="103" spans="2:13" x14ac:dyDescent="0.2">
      <c r="B103" s="32"/>
      <c r="C103" s="33"/>
      <c r="D103" s="27"/>
      <c r="E103" s="43"/>
      <c r="F103" s="27"/>
      <c r="G103" s="27"/>
      <c r="H103" s="27"/>
      <c r="I103" s="27"/>
      <c r="J103" s="27"/>
      <c r="K103" s="27"/>
      <c r="L103" s="27"/>
      <c r="M103" s="28"/>
    </row>
    <row r="104" spans="2:13" ht="13.15" customHeight="1" x14ac:dyDescent="0.2">
      <c r="B104" s="67" t="s">
        <v>14</v>
      </c>
      <c r="C104" s="68"/>
      <c r="D104" s="68"/>
      <c r="E104" s="68"/>
      <c r="F104" s="68"/>
      <c r="G104" s="7">
        <f>SUM(G9:G101)</f>
        <v>8544220.1099999994</v>
      </c>
      <c r="H104" s="7">
        <f>SUM(H9:H101)</f>
        <v>8544220.1099999994</v>
      </c>
      <c r="I104" s="7">
        <f>SUM(I9:I101)</f>
        <v>8174010.1500000013</v>
      </c>
      <c r="J104" s="7">
        <f>SUM(J9:J101)</f>
        <v>2908112.4200000004</v>
      </c>
      <c r="K104" s="7">
        <f>SUM(K9:K101)</f>
        <v>2908112.4200000004</v>
      </c>
      <c r="L104" s="8">
        <f>IFERROR(K104/H104,0)</f>
        <v>0.34036019467667955</v>
      </c>
      <c r="M104" s="9">
        <f>IFERROR(K104/I104,0)</f>
        <v>0.35577548432576878</v>
      </c>
    </row>
    <row r="105" spans="2:13" ht="4.9000000000000004" customHeight="1" x14ac:dyDescent="0.2">
      <c r="B105" s="32"/>
      <c r="C105" s="33"/>
      <c r="D105" s="27"/>
      <c r="E105" s="43"/>
      <c r="F105" s="27"/>
      <c r="G105" s="27"/>
      <c r="H105" s="27"/>
      <c r="I105" s="27"/>
      <c r="J105" s="27"/>
      <c r="K105" s="27"/>
      <c r="L105" s="27"/>
      <c r="M105" s="28"/>
    </row>
    <row r="106" spans="2:13" ht="13.15" customHeight="1" x14ac:dyDescent="0.2">
      <c r="B106" s="69" t="s">
        <v>15</v>
      </c>
      <c r="C106" s="66"/>
      <c r="D106" s="66"/>
      <c r="E106" s="21"/>
      <c r="F106" s="26"/>
      <c r="G106" s="27"/>
      <c r="H106" s="27"/>
      <c r="I106" s="27"/>
      <c r="J106" s="27"/>
      <c r="K106" s="27"/>
      <c r="L106" s="27"/>
      <c r="M106" s="28"/>
    </row>
    <row r="107" spans="2:13" ht="13.15" customHeight="1" x14ac:dyDescent="0.2">
      <c r="B107" s="25"/>
      <c r="C107" s="66" t="s">
        <v>16</v>
      </c>
      <c r="D107" s="66"/>
      <c r="E107" s="21"/>
      <c r="F107" s="26"/>
      <c r="G107" s="27"/>
      <c r="H107" s="27"/>
      <c r="I107" s="27"/>
      <c r="J107" s="27"/>
      <c r="K107" s="27"/>
      <c r="L107" s="27"/>
      <c r="M107" s="28"/>
    </row>
    <row r="108" spans="2:13" ht="6" customHeight="1" x14ac:dyDescent="0.2">
      <c r="B108" s="45"/>
      <c r="C108" s="46"/>
      <c r="D108" s="46"/>
      <c r="E108" s="39"/>
      <c r="F108" s="46"/>
      <c r="G108" s="27"/>
      <c r="H108" s="27"/>
      <c r="I108" s="27"/>
      <c r="J108" s="27"/>
      <c r="K108" s="27"/>
      <c r="L108" s="27"/>
      <c r="M108" s="28"/>
    </row>
    <row r="109" spans="2:13" x14ac:dyDescent="0.2">
      <c r="B109" s="32" t="s">
        <v>37</v>
      </c>
      <c r="C109" s="33"/>
      <c r="D109" s="27" t="s">
        <v>38</v>
      </c>
      <c r="E109" s="43">
        <v>6121</v>
      </c>
      <c r="F109" s="27" t="s">
        <v>80</v>
      </c>
      <c r="G109" s="35">
        <f t="shared" ref="G109:G133" si="9">+H109</f>
        <v>11700000</v>
      </c>
      <c r="H109" s="36">
        <v>11700000</v>
      </c>
      <c r="I109" s="36">
        <v>0</v>
      </c>
      <c r="J109" s="36">
        <v>0</v>
      </c>
      <c r="K109" s="36">
        <v>0</v>
      </c>
      <c r="L109" s="37">
        <f t="shared" ref="L109:L133" si="10">IFERROR(K109/H109,0)</f>
        <v>0</v>
      </c>
      <c r="M109" s="38">
        <f t="shared" ref="M109:M133" si="11">IFERROR(K109/I109,0)</f>
        <v>0</v>
      </c>
    </row>
    <row r="110" spans="2:13" x14ac:dyDescent="0.2">
      <c r="B110" s="32"/>
      <c r="C110" s="33"/>
      <c r="D110" s="27"/>
      <c r="E110" s="43">
        <v>6141</v>
      </c>
      <c r="F110" s="27" t="s">
        <v>81</v>
      </c>
      <c r="G110" s="35">
        <f t="shared" si="9"/>
        <v>89245661.400000006</v>
      </c>
      <c r="H110" s="36">
        <v>89245661.400000006</v>
      </c>
      <c r="I110" s="36">
        <v>0</v>
      </c>
      <c r="J110" s="36">
        <v>0</v>
      </c>
      <c r="K110" s="36">
        <v>0</v>
      </c>
      <c r="L110" s="37">
        <f t="shared" si="10"/>
        <v>0</v>
      </c>
      <c r="M110" s="38">
        <f t="shared" si="11"/>
        <v>0</v>
      </c>
    </row>
    <row r="111" spans="2:13" x14ac:dyDescent="0.2">
      <c r="B111" s="32"/>
      <c r="C111" s="33"/>
      <c r="D111" s="27"/>
      <c r="E111" s="43">
        <v>6151</v>
      </c>
      <c r="F111" s="27" t="s">
        <v>82</v>
      </c>
      <c r="G111" s="35">
        <f t="shared" si="9"/>
        <v>11522242.9</v>
      </c>
      <c r="H111" s="36">
        <v>11522242.9</v>
      </c>
      <c r="I111" s="36">
        <v>0</v>
      </c>
      <c r="J111" s="36">
        <v>0</v>
      </c>
      <c r="K111" s="36">
        <v>0</v>
      </c>
      <c r="L111" s="37">
        <f t="shared" si="10"/>
        <v>0</v>
      </c>
      <c r="M111" s="38">
        <f t="shared" si="11"/>
        <v>0</v>
      </c>
    </row>
    <row r="112" spans="2:13" x14ac:dyDescent="0.2">
      <c r="B112" s="32" t="s">
        <v>43</v>
      </c>
      <c r="C112" s="33"/>
      <c r="D112" s="27" t="s">
        <v>44</v>
      </c>
      <c r="E112" s="43">
        <v>6221</v>
      </c>
      <c r="F112" s="27" t="s">
        <v>80</v>
      </c>
      <c r="G112" s="35">
        <f t="shared" si="9"/>
        <v>1700000</v>
      </c>
      <c r="H112" s="36">
        <v>1700000</v>
      </c>
      <c r="I112" s="36">
        <v>0</v>
      </c>
      <c r="J112" s="36">
        <v>0</v>
      </c>
      <c r="K112" s="36">
        <v>0</v>
      </c>
      <c r="L112" s="37">
        <f t="shared" si="10"/>
        <v>0</v>
      </c>
      <c r="M112" s="38">
        <f t="shared" si="11"/>
        <v>0</v>
      </c>
    </row>
    <row r="113" spans="2:13" x14ac:dyDescent="0.2">
      <c r="B113" s="32" t="s">
        <v>83</v>
      </c>
      <c r="C113" s="33"/>
      <c r="D113" s="27" t="s">
        <v>84</v>
      </c>
      <c r="E113" s="43">
        <v>6121</v>
      </c>
      <c r="F113" s="27" t="s">
        <v>80</v>
      </c>
      <c r="G113" s="35">
        <f t="shared" si="9"/>
        <v>0</v>
      </c>
      <c r="H113" s="36">
        <v>0</v>
      </c>
      <c r="I113" s="36">
        <v>19509023.690000001</v>
      </c>
      <c r="J113" s="36">
        <v>16604344.24</v>
      </c>
      <c r="K113" s="36">
        <v>16604344.24</v>
      </c>
      <c r="L113" s="37">
        <f t="shared" si="10"/>
        <v>0</v>
      </c>
      <c r="M113" s="38">
        <f t="shared" si="11"/>
        <v>0.85111097837823169</v>
      </c>
    </row>
    <row r="114" spans="2:13" x14ac:dyDescent="0.2">
      <c r="B114" s="32"/>
      <c r="C114" s="33"/>
      <c r="D114" s="27"/>
      <c r="E114" s="43">
        <v>6141</v>
      </c>
      <c r="F114" s="27" t="s">
        <v>81</v>
      </c>
      <c r="G114" s="35">
        <f t="shared" si="9"/>
        <v>0</v>
      </c>
      <c r="H114" s="36">
        <v>0</v>
      </c>
      <c r="I114" s="36">
        <v>16275941.710000001</v>
      </c>
      <c r="J114" s="36">
        <v>11157397.17</v>
      </c>
      <c r="K114" s="36">
        <v>11157397.17</v>
      </c>
      <c r="L114" s="37">
        <f t="shared" si="10"/>
        <v>0</v>
      </c>
      <c r="M114" s="38">
        <f t="shared" si="11"/>
        <v>0.68551469210195393</v>
      </c>
    </row>
    <row r="115" spans="2:13" x14ac:dyDescent="0.2">
      <c r="B115" s="32"/>
      <c r="C115" s="33"/>
      <c r="D115" s="27"/>
      <c r="E115" s="43">
        <v>6151</v>
      </c>
      <c r="F115" s="27" t="s">
        <v>82</v>
      </c>
      <c r="G115" s="35">
        <f t="shared" si="9"/>
        <v>0</v>
      </c>
      <c r="H115" s="36">
        <v>0</v>
      </c>
      <c r="I115" s="36">
        <v>9652129.9600000009</v>
      </c>
      <c r="J115" s="36">
        <v>3264119.43</v>
      </c>
      <c r="K115" s="36">
        <v>3264119.43</v>
      </c>
      <c r="L115" s="37">
        <f t="shared" si="10"/>
        <v>0</v>
      </c>
      <c r="M115" s="38">
        <f t="shared" si="11"/>
        <v>0.33817607549080286</v>
      </c>
    </row>
    <row r="116" spans="2:13" x14ac:dyDescent="0.2">
      <c r="B116" s="32"/>
      <c r="C116" s="33"/>
      <c r="D116" s="27"/>
      <c r="E116" s="43">
        <v>6161</v>
      </c>
      <c r="F116" s="27" t="s">
        <v>85</v>
      </c>
      <c r="G116" s="35">
        <f t="shared" si="9"/>
        <v>0</v>
      </c>
      <c r="H116" s="36">
        <v>0</v>
      </c>
      <c r="I116" s="36">
        <v>4131201.01</v>
      </c>
      <c r="J116" s="36">
        <v>1198629.8700000001</v>
      </c>
      <c r="K116" s="36">
        <v>1198629.8700000001</v>
      </c>
      <c r="L116" s="37">
        <f t="shared" si="10"/>
        <v>0</v>
      </c>
      <c r="M116" s="38">
        <f t="shared" si="11"/>
        <v>0.2901407767616711</v>
      </c>
    </row>
    <row r="117" spans="2:13" x14ac:dyDescent="0.2">
      <c r="B117" s="32"/>
      <c r="C117" s="33"/>
      <c r="D117" s="27"/>
      <c r="E117" s="43">
        <v>6171</v>
      </c>
      <c r="F117" s="27" t="s">
        <v>86</v>
      </c>
      <c r="G117" s="35">
        <f t="shared" si="9"/>
        <v>0</v>
      </c>
      <c r="H117" s="36">
        <v>0</v>
      </c>
      <c r="I117" s="36">
        <v>3535755.43</v>
      </c>
      <c r="J117" s="36">
        <v>0</v>
      </c>
      <c r="K117" s="36">
        <v>0</v>
      </c>
      <c r="L117" s="37">
        <f t="shared" si="10"/>
        <v>0</v>
      </c>
      <c r="M117" s="38">
        <f t="shared" si="11"/>
        <v>0</v>
      </c>
    </row>
    <row r="118" spans="2:13" x14ac:dyDescent="0.2">
      <c r="B118" s="32"/>
      <c r="C118" s="33"/>
      <c r="D118" s="27"/>
      <c r="E118" s="43">
        <v>6221</v>
      </c>
      <c r="F118" s="27" t="s">
        <v>80</v>
      </c>
      <c r="G118" s="35">
        <f t="shared" si="9"/>
        <v>0</v>
      </c>
      <c r="H118" s="36">
        <v>0</v>
      </c>
      <c r="I118" s="36">
        <v>1356325.51</v>
      </c>
      <c r="J118" s="36">
        <v>1356325.51</v>
      </c>
      <c r="K118" s="36">
        <v>1356325.51</v>
      </c>
      <c r="L118" s="37">
        <f t="shared" si="10"/>
        <v>0</v>
      </c>
      <c r="M118" s="38">
        <f t="shared" si="11"/>
        <v>1</v>
      </c>
    </row>
    <row r="119" spans="2:13" x14ac:dyDescent="0.2">
      <c r="B119" s="32" t="s">
        <v>87</v>
      </c>
      <c r="C119" s="33"/>
      <c r="D119" s="27" t="s">
        <v>88</v>
      </c>
      <c r="E119" s="43">
        <v>6151</v>
      </c>
      <c r="F119" s="27" t="s">
        <v>82</v>
      </c>
      <c r="G119" s="35">
        <f t="shared" si="9"/>
        <v>0</v>
      </c>
      <c r="H119" s="36">
        <v>0</v>
      </c>
      <c r="I119" s="36">
        <v>95533.87</v>
      </c>
      <c r="J119" s="36">
        <v>75295.649999999994</v>
      </c>
      <c r="K119" s="36">
        <v>75295.649999999994</v>
      </c>
      <c r="L119" s="37">
        <f t="shared" si="10"/>
        <v>0</v>
      </c>
      <c r="M119" s="38">
        <f t="shared" si="11"/>
        <v>0.78815659828289164</v>
      </c>
    </row>
    <row r="120" spans="2:13" x14ac:dyDescent="0.2">
      <c r="B120" s="32" t="s">
        <v>89</v>
      </c>
      <c r="C120" s="33"/>
      <c r="D120" s="27" t="s">
        <v>90</v>
      </c>
      <c r="E120" s="43">
        <v>6161</v>
      </c>
      <c r="F120" s="27" t="s">
        <v>85</v>
      </c>
      <c r="G120" s="35">
        <f t="shared" si="9"/>
        <v>0</v>
      </c>
      <c r="H120" s="36">
        <v>0</v>
      </c>
      <c r="I120" s="36">
        <v>1800070.66</v>
      </c>
      <c r="J120" s="36">
        <v>1791217.81</v>
      </c>
      <c r="K120" s="36">
        <v>1791217.81</v>
      </c>
      <c r="L120" s="37">
        <f t="shared" si="10"/>
        <v>0</v>
      </c>
      <c r="M120" s="38">
        <f t="shared" si="11"/>
        <v>0.99508194306105746</v>
      </c>
    </row>
    <row r="121" spans="2:13" x14ac:dyDescent="0.2">
      <c r="B121" s="32" t="s">
        <v>91</v>
      </c>
      <c r="C121" s="33"/>
      <c r="D121" s="27" t="s">
        <v>92</v>
      </c>
      <c r="E121" s="43">
        <v>6121</v>
      </c>
      <c r="F121" s="27" t="s">
        <v>80</v>
      </c>
      <c r="G121" s="35">
        <f t="shared" si="9"/>
        <v>0</v>
      </c>
      <c r="H121" s="36">
        <v>0</v>
      </c>
      <c r="I121" s="36">
        <v>1085000</v>
      </c>
      <c r="J121" s="36">
        <v>0</v>
      </c>
      <c r="K121" s="36">
        <v>0</v>
      </c>
      <c r="L121" s="37">
        <f t="shared" si="10"/>
        <v>0</v>
      </c>
      <c r="M121" s="38">
        <f t="shared" si="11"/>
        <v>0</v>
      </c>
    </row>
    <row r="122" spans="2:13" x14ac:dyDescent="0.2">
      <c r="B122" s="32" t="s">
        <v>93</v>
      </c>
      <c r="C122" s="33"/>
      <c r="D122" s="27" t="s">
        <v>94</v>
      </c>
      <c r="E122" s="43">
        <v>6161</v>
      </c>
      <c r="F122" s="27" t="s">
        <v>85</v>
      </c>
      <c r="G122" s="35">
        <f t="shared" si="9"/>
        <v>0</v>
      </c>
      <c r="H122" s="36">
        <v>0</v>
      </c>
      <c r="I122" s="36">
        <v>1200000</v>
      </c>
      <c r="J122" s="36">
        <v>0</v>
      </c>
      <c r="K122" s="36">
        <v>0</v>
      </c>
      <c r="L122" s="37">
        <f t="shared" si="10"/>
        <v>0</v>
      </c>
      <c r="M122" s="38">
        <f t="shared" si="11"/>
        <v>0</v>
      </c>
    </row>
    <row r="123" spans="2:13" x14ac:dyDescent="0.2">
      <c r="B123" s="32" t="s">
        <v>95</v>
      </c>
      <c r="C123" s="33"/>
      <c r="D123" s="27" t="s">
        <v>96</v>
      </c>
      <c r="E123" s="43">
        <v>6141</v>
      </c>
      <c r="F123" s="27" t="s">
        <v>81</v>
      </c>
      <c r="G123" s="35">
        <f t="shared" si="9"/>
        <v>0</v>
      </c>
      <c r="H123" s="36">
        <v>0</v>
      </c>
      <c r="I123" s="36">
        <v>21443274.16</v>
      </c>
      <c r="J123" s="36">
        <v>5362603.09</v>
      </c>
      <c r="K123" s="36">
        <v>5362603.09</v>
      </c>
      <c r="L123" s="37">
        <f t="shared" si="10"/>
        <v>0</v>
      </c>
      <c r="M123" s="38">
        <f t="shared" si="11"/>
        <v>0.25008322189916915</v>
      </c>
    </row>
    <row r="124" spans="2:13" x14ac:dyDescent="0.2">
      <c r="B124" s="32" t="s">
        <v>97</v>
      </c>
      <c r="C124" s="33"/>
      <c r="D124" s="27" t="s">
        <v>98</v>
      </c>
      <c r="E124" s="43">
        <v>6141</v>
      </c>
      <c r="F124" s="27" t="s">
        <v>81</v>
      </c>
      <c r="G124" s="35">
        <f t="shared" si="9"/>
        <v>0</v>
      </c>
      <c r="H124" s="36">
        <v>0</v>
      </c>
      <c r="I124" s="36">
        <v>2400000</v>
      </c>
      <c r="J124" s="36">
        <v>732934.12</v>
      </c>
      <c r="K124" s="36">
        <v>732934.12</v>
      </c>
      <c r="L124" s="37">
        <f t="shared" si="10"/>
        <v>0</v>
      </c>
      <c r="M124" s="38">
        <f t="shared" si="11"/>
        <v>0.30538921666666669</v>
      </c>
    </row>
    <row r="125" spans="2:13" x14ac:dyDescent="0.2">
      <c r="B125" s="32" t="s">
        <v>99</v>
      </c>
      <c r="C125" s="33"/>
      <c r="D125" s="27" t="s">
        <v>100</v>
      </c>
      <c r="E125" s="43">
        <v>6141</v>
      </c>
      <c r="F125" s="27" t="s">
        <v>81</v>
      </c>
      <c r="G125" s="35">
        <f t="shared" si="9"/>
        <v>0</v>
      </c>
      <c r="H125" s="36">
        <v>0</v>
      </c>
      <c r="I125" s="36">
        <v>15000000</v>
      </c>
      <c r="J125" s="36">
        <v>0</v>
      </c>
      <c r="K125" s="36">
        <v>0</v>
      </c>
      <c r="L125" s="37">
        <f t="shared" si="10"/>
        <v>0</v>
      </c>
      <c r="M125" s="38">
        <f t="shared" si="11"/>
        <v>0</v>
      </c>
    </row>
    <row r="126" spans="2:13" x14ac:dyDescent="0.2">
      <c r="B126" s="32"/>
      <c r="C126" s="33"/>
      <c r="D126" s="27"/>
      <c r="E126" s="43">
        <v>6151</v>
      </c>
      <c r="F126" s="27" t="s">
        <v>82</v>
      </c>
      <c r="G126" s="35">
        <f t="shared" si="9"/>
        <v>0</v>
      </c>
      <c r="H126" s="36">
        <v>0</v>
      </c>
      <c r="I126" s="36">
        <v>0</v>
      </c>
      <c r="J126" s="36">
        <v>0</v>
      </c>
      <c r="K126" s="36">
        <v>0</v>
      </c>
      <c r="L126" s="37">
        <f t="shared" si="10"/>
        <v>0</v>
      </c>
      <c r="M126" s="38">
        <f t="shared" si="11"/>
        <v>0</v>
      </c>
    </row>
    <row r="127" spans="2:13" x14ac:dyDescent="0.2">
      <c r="B127" s="32" t="s">
        <v>101</v>
      </c>
      <c r="C127" s="33"/>
      <c r="D127" s="27" t="s">
        <v>102</v>
      </c>
      <c r="E127" s="43">
        <v>6151</v>
      </c>
      <c r="F127" s="27" t="s">
        <v>82</v>
      </c>
      <c r="G127" s="35">
        <f t="shared" si="9"/>
        <v>0</v>
      </c>
      <c r="H127" s="36">
        <v>0</v>
      </c>
      <c r="I127" s="36">
        <v>5610161.7000000002</v>
      </c>
      <c r="J127" s="36">
        <v>0</v>
      </c>
      <c r="K127" s="36">
        <v>0</v>
      </c>
      <c r="L127" s="37">
        <f t="shared" si="10"/>
        <v>0</v>
      </c>
      <c r="M127" s="38">
        <f t="shared" si="11"/>
        <v>0</v>
      </c>
    </row>
    <row r="128" spans="2:13" x14ac:dyDescent="0.2">
      <c r="B128" s="32" t="s">
        <v>103</v>
      </c>
      <c r="C128" s="33"/>
      <c r="D128" s="27" t="s">
        <v>104</v>
      </c>
      <c r="E128" s="43">
        <v>6121</v>
      </c>
      <c r="F128" s="27" t="s">
        <v>80</v>
      </c>
      <c r="G128" s="35">
        <f t="shared" si="9"/>
        <v>0</v>
      </c>
      <c r="H128" s="36">
        <v>0</v>
      </c>
      <c r="I128" s="36">
        <v>15356966.869999999</v>
      </c>
      <c r="J128" s="36">
        <v>14564988.699999999</v>
      </c>
      <c r="K128" s="36">
        <v>14564988.699999999</v>
      </c>
      <c r="L128" s="37">
        <f t="shared" si="10"/>
        <v>0</v>
      </c>
      <c r="M128" s="38">
        <f t="shared" si="11"/>
        <v>0.94842873747763712</v>
      </c>
    </row>
    <row r="129" spans="2:13" x14ac:dyDescent="0.2">
      <c r="B129" s="32"/>
      <c r="C129" s="33"/>
      <c r="D129" s="27"/>
      <c r="E129" s="43">
        <v>6141</v>
      </c>
      <c r="F129" s="27" t="s">
        <v>81</v>
      </c>
      <c r="G129" s="35">
        <f t="shared" si="9"/>
        <v>0</v>
      </c>
      <c r="H129" s="36">
        <v>0</v>
      </c>
      <c r="I129" s="36">
        <v>82316928.069999993</v>
      </c>
      <c r="J129" s="36">
        <v>68026086.489999995</v>
      </c>
      <c r="K129" s="36">
        <v>68026086.489999995</v>
      </c>
      <c r="L129" s="37">
        <f t="shared" si="10"/>
        <v>0</v>
      </c>
      <c r="M129" s="38">
        <f t="shared" si="11"/>
        <v>0.8263924333054864</v>
      </c>
    </row>
    <row r="130" spans="2:13" x14ac:dyDescent="0.2">
      <c r="B130" s="32"/>
      <c r="C130" s="33"/>
      <c r="D130" s="27"/>
      <c r="E130" s="43">
        <v>6151</v>
      </c>
      <c r="F130" s="27" t="s">
        <v>82</v>
      </c>
      <c r="G130" s="35">
        <f t="shared" si="9"/>
        <v>0</v>
      </c>
      <c r="H130" s="36">
        <v>0</v>
      </c>
      <c r="I130" s="36">
        <v>14273520.460000001</v>
      </c>
      <c r="J130" s="36">
        <v>7916845.7599999998</v>
      </c>
      <c r="K130" s="36">
        <v>7916845.7599999998</v>
      </c>
      <c r="L130" s="37">
        <f t="shared" si="10"/>
        <v>0</v>
      </c>
      <c r="M130" s="38">
        <f t="shared" si="11"/>
        <v>0.55465263683098398</v>
      </c>
    </row>
    <row r="131" spans="2:13" x14ac:dyDescent="0.2">
      <c r="B131" s="32" t="s">
        <v>105</v>
      </c>
      <c r="C131" s="33"/>
      <c r="D131" s="27" t="s">
        <v>106</v>
      </c>
      <c r="E131" s="43">
        <v>6141</v>
      </c>
      <c r="F131" s="27" t="s">
        <v>81</v>
      </c>
      <c r="G131" s="35">
        <f t="shared" si="9"/>
        <v>0</v>
      </c>
      <c r="H131" s="36">
        <v>0</v>
      </c>
      <c r="I131" s="36">
        <v>1340478.76</v>
      </c>
      <c r="J131" s="36">
        <v>1308251.71</v>
      </c>
      <c r="K131" s="36">
        <v>1308251.71</v>
      </c>
      <c r="L131" s="37">
        <f t="shared" si="10"/>
        <v>0</v>
      </c>
      <c r="M131" s="38">
        <f t="shared" si="11"/>
        <v>0.97595855230111961</v>
      </c>
    </row>
    <row r="132" spans="2:13" x14ac:dyDescent="0.2">
      <c r="B132" s="32" t="s">
        <v>107</v>
      </c>
      <c r="C132" s="33"/>
      <c r="D132" s="27" t="s">
        <v>108</v>
      </c>
      <c r="E132" s="43">
        <v>6141</v>
      </c>
      <c r="F132" s="27" t="s">
        <v>81</v>
      </c>
      <c r="G132" s="35">
        <f t="shared" si="9"/>
        <v>0</v>
      </c>
      <c r="H132" s="36">
        <v>0</v>
      </c>
      <c r="I132" s="36">
        <v>5394396.4400000004</v>
      </c>
      <c r="J132" s="36">
        <v>5394291.1500000004</v>
      </c>
      <c r="K132" s="36">
        <v>5394291.1500000004</v>
      </c>
      <c r="L132" s="37">
        <f t="shared" si="10"/>
        <v>0</v>
      </c>
      <c r="M132" s="38">
        <f t="shared" si="11"/>
        <v>0.99998048159767805</v>
      </c>
    </row>
    <row r="133" spans="2:13" x14ac:dyDescent="0.2">
      <c r="B133" s="32" t="s">
        <v>109</v>
      </c>
      <c r="C133" s="33"/>
      <c r="D133" s="27" t="s">
        <v>110</v>
      </c>
      <c r="E133" s="43">
        <v>6121</v>
      </c>
      <c r="F133" s="27" t="s">
        <v>80</v>
      </c>
      <c r="G133" s="35">
        <f t="shared" si="9"/>
        <v>0</v>
      </c>
      <c r="H133" s="36">
        <v>0</v>
      </c>
      <c r="I133" s="36">
        <v>1121346.1599999999</v>
      </c>
      <c r="J133" s="36">
        <v>1121344.9099999999</v>
      </c>
      <c r="K133" s="36">
        <v>1121344.9099999999</v>
      </c>
      <c r="L133" s="37">
        <f t="shared" si="10"/>
        <v>0</v>
      </c>
      <c r="M133" s="38">
        <f t="shared" si="11"/>
        <v>0.9999988852683992</v>
      </c>
    </row>
    <row r="134" spans="2:13" x14ac:dyDescent="0.2">
      <c r="B134" s="32"/>
      <c r="C134" s="33"/>
      <c r="D134" s="27"/>
      <c r="E134" s="43"/>
      <c r="F134" s="27"/>
      <c r="G134" s="44"/>
      <c r="H134" s="44"/>
      <c r="I134" s="44"/>
      <c r="J134" s="44"/>
      <c r="K134" s="44"/>
      <c r="L134" s="41"/>
      <c r="M134" s="42"/>
    </row>
    <row r="135" spans="2:13" x14ac:dyDescent="0.2">
      <c r="B135" s="47"/>
      <c r="C135" s="48"/>
      <c r="D135" s="49"/>
      <c r="E135" s="50"/>
      <c r="F135" s="49"/>
      <c r="G135" s="49"/>
      <c r="H135" s="49"/>
      <c r="I135" s="49"/>
      <c r="J135" s="49"/>
      <c r="K135" s="49"/>
      <c r="L135" s="49"/>
      <c r="M135" s="51"/>
    </row>
    <row r="136" spans="2:13" x14ac:dyDescent="0.2">
      <c r="B136" s="67" t="s">
        <v>17</v>
      </c>
      <c r="C136" s="68"/>
      <c r="D136" s="68"/>
      <c r="E136" s="68"/>
      <c r="F136" s="68"/>
      <c r="G136" s="7">
        <f>SUM(G109:G133)</f>
        <v>114167904.30000001</v>
      </c>
      <c r="H136" s="7">
        <f>SUM(H109:H133)</f>
        <v>114167904.30000001</v>
      </c>
      <c r="I136" s="7">
        <f>SUM(I109:I133)</f>
        <v>222898054.45999998</v>
      </c>
      <c r="J136" s="7">
        <f>SUM(J109:J133)</f>
        <v>139874675.60999998</v>
      </c>
      <c r="K136" s="7">
        <f>SUM(K109:K133)</f>
        <v>139874675.60999998</v>
      </c>
      <c r="L136" s="8">
        <f>IFERROR(K136/H136,0)</f>
        <v>1.2251663588608062</v>
      </c>
      <c r="M136" s="9">
        <f>IFERROR(K136/I136,0)</f>
        <v>0.62752757510093526</v>
      </c>
    </row>
    <row r="137" spans="2:13" x14ac:dyDescent="0.2">
      <c r="B137" s="4"/>
      <c r="C137" s="5"/>
      <c r="D137" s="2"/>
      <c r="E137" s="6"/>
      <c r="F137" s="2"/>
      <c r="G137" s="2"/>
      <c r="H137" s="2"/>
      <c r="I137" s="2"/>
      <c r="J137" s="2"/>
      <c r="K137" s="2"/>
      <c r="L137" s="2"/>
      <c r="M137" s="3"/>
    </row>
    <row r="138" spans="2:13" x14ac:dyDescent="0.2">
      <c r="B138" s="52" t="s">
        <v>18</v>
      </c>
      <c r="C138" s="53"/>
      <c r="D138" s="53"/>
      <c r="E138" s="53"/>
      <c r="F138" s="53"/>
      <c r="G138" s="10">
        <f>+G104+G136</f>
        <v>122712124.41000001</v>
      </c>
      <c r="H138" s="10">
        <f>+H104+H136</f>
        <v>122712124.41000001</v>
      </c>
      <c r="I138" s="10">
        <f>+I104+I136</f>
        <v>231072064.60999998</v>
      </c>
      <c r="J138" s="10">
        <f>+J104+J136</f>
        <v>142782788.02999997</v>
      </c>
      <c r="K138" s="10">
        <f>+K104+K136</f>
        <v>142782788.02999997</v>
      </c>
      <c r="L138" s="11">
        <f>IFERROR(K138/H138,0)</f>
        <v>1.1635589288059327</v>
      </c>
      <c r="M138" s="12">
        <f>IFERROR(K138/I138,0)</f>
        <v>0.61791453792126128</v>
      </c>
    </row>
    <row r="139" spans="2:13" x14ac:dyDescent="0.2">
      <c r="B139" s="13"/>
      <c r="C139" s="14"/>
      <c r="D139" s="14"/>
      <c r="E139" s="15"/>
      <c r="F139" s="14"/>
      <c r="G139" s="14"/>
      <c r="H139" s="14"/>
      <c r="I139" s="14"/>
      <c r="J139" s="14"/>
      <c r="K139" s="14"/>
      <c r="L139" s="14"/>
      <c r="M139" s="16"/>
    </row>
    <row r="140" spans="2:13" ht="15" x14ac:dyDescent="0.25">
      <c r="B140" s="17" t="s">
        <v>19</v>
      </c>
      <c r="C140" s="17"/>
      <c r="D140" s="18"/>
      <c r="E140" s="19"/>
      <c r="F140" s="18"/>
      <c r="G140" s="18"/>
      <c r="H140" s="18"/>
    </row>
  </sheetData>
  <mergeCells count="22"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  <mergeCell ref="B138:F138"/>
    <mergeCell ref="K3:K5"/>
    <mergeCell ref="L3:M3"/>
    <mergeCell ref="L4:L5"/>
    <mergeCell ref="M4:M5"/>
    <mergeCell ref="B6:D6"/>
    <mergeCell ref="J6:K6"/>
    <mergeCell ref="C7:D7"/>
    <mergeCell ref="B104:F104"/>
    <mergeCell ref="B106:D106"/>
    <mergeCell ref="C107:D107"/>
    <mergeCell ref="B136:F136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</cp:lastModifiedBy>
  <cp:lastPrinted>2023-02-13T22:21:13Z</cp:lastPrinted>
  <dcterms:created xsi:type="dcterms:W3CDTF">2020-08-06T19:52:58Z</dcterms:created>
  <dcterms:modified xsi:type="dcterms:W3CDTF">2023-02-13T22:21:33Z</dcterms:modified>
</cp:coreProperties>
</file>